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tab Alam\Desktop\List of Table and Chart\"/>
    </mc:Choice>
  </mc:AlternateContent>
  <bookViews>
    <workbookView xWindow="0" yWindow="0" windowWidth="21600" windowHeight="9630" firstSheet="18" activeTab="25"/>
  </bookViews>
  <sheets>
    <sheet name="V.1" sheetId="49" r:id="rId1"/>
    <sheet name="V.2" sheetId="50" r:id="rId2"/>
    <sheet name="V.3" sheetId="51" r:id="rId3"/>
    <sheet name="V.4" sheetId="52" r:id="rId4"/>
    <sheet name="V.5" sheetId="54" r:id="rId5"/>
    <sheet name="V.6" sheetId="53" r:id="rId6"/>
    <sheet name="V.7" sheetId="55" r:id="rId7"/>
    <sheet name="V.8" sheetId="56" r:id="rId8"/>
    <sheet name="V.9" sheetId="57" r:id="rId9"/>
    <sheet name="V.10" sheetId="41" r:id="rId10"/>
    <sheet name="V.11" sheetId="58" r:id="rId11"/>
    <sheet name="V.12" sheetId="59" r:id="rId12"/>
    <sheet name="V.13" sheetId="60" r:id="rId13"/>
    <sheet name="V.15." sheetId="69" r:id="rId14"/>
    <sheet name="V.14" sheetId="24" r:id="rId15"/>
    <sheet name="V.16" sheetId="25" r:id="rId16"/>
    <sheet name="V.17" sheetId="26" r:id="rId17"/>
    <sheet name="V.18" sheetId="1" r:id="rId18"/>
    <sheet name="V.19" sheetId="66" r:id="rId19"/>
    <sheet name="V.20" sheetId="67" r:id="rId20"/>
    <sheet name="V.21" sheetId="65" r:id="rId21"/>
    <sheet name="V.22" sheetId="64" r:id="rId22"/>
    <sheet name="V.23" sheetId="62" r:id="rId23"/>
    <sheet name="V.24" sheetId="23" r:id="rId24"/>
    <sheet name="V.25" sheetId="63" r:id="rId25"/>
    <sheet name="Table V.1" sheetId="70" r:id="rId26"/>
    <sheet name="Table V.2" sheetId="71" r:id="rId27"/>
    <sheet name="Table V.3" sheetId="72" r:id="rId28"/>
  </sheets>
  <externalReferences>
    <externalReference r:id="rId29"/>
    <externalReference r:id="rId30"/>
    <externalReference r:id="rId3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67" l="1"/>
  <c r="O3" i="67"/>
  <c r="N3" i="67"/>
  <c r="M3" i="67"/>
  <c r="L3" i="67"/>
  <c r="K3" i="67"/>
  <c r="J3" i="67"/>
  <c r="I3" i="67"/>
  <c r="H3" i="67"/>
  <c r="G3" i="67"/>
  <c r="F3" i="67"/>
  <c r="E3" i="67"/>
  <c r="D3" i="67"/>
  <c r="C3" i="67"/>
  <c r="P3" i="66"/>
  <c r="O3" i="66"/>
  <c r="N3" i="66"/>
  <c r="M3" i="66"/>
  <c r="L3" i="66"/>
  <c r="K3" i="66"/>
  <c r="J3" i="66"/>
  <c r="I3" i="66"/>
  <c r="H3" i="66"/>
  <c r="G3" i="66"/>
  <c r="F3" i="66"/>
  <c r="E3" i="66"/>
  <c r="D3" i="66"/>
  <c r="C3" i="66"/>
  <c r="P3" i="65"/>
  <c r="O3" i="65"/>
  <c r="N3" i="65"/>
  <c r="M3" i="65"/>
  <c r="L3" i="65"/>
  <c r="K3" i="65"/>
  <c r="J3" i="65"/>
  <c r="I3" i="65"/>
  <c r="H3" i="65"/>
  <c r="G3" i="65"/>
  <c r="F3" i="65"/>
  <c r="E3" i="65"/>
  <c r="D3" i="65"/>
  <c r="C3" i="65"/>
  <c r="P4" i="64"/>
  <c r="O4" i="64"/>
  <c r="N4" i="64"/>
  <c r="M4" i="64"/>
  <c r="L4" i="64"/>
  <c r="K4" i="64"/>
  <c r="J4" i="64"/>
  <c r="I4" i="64"/>
  <c r="H4" i="64"/>
  <c r="G4" i="64"/>
  <c r="F4" i="64"/>
  <c r="E4" i="64"/>
  <c r="D4" i="64"/>
  <c r="C4" i="64"/>
  <c r="P3" i="64"/>
  <c r="O3" i="64"/>
  <c r="N3" i="64"/>
  <c r="M3" i="64"/>
  <c r="L3" i="64"/>
  <c r="K3" i="64"/>
  <c r="J3" i="64"/>
  <c r="I3" i="64"/>
  <c r="H3" i="64"/>
  <c r="G3" i="64"/>
  <c r="F3" i="64"/>
  <c r="E3" i="64"/>
  <c r="D3" i="64"/>
  <c r="C3" i="64"/>
  <c r="DC3" i="58"/>
  <c r="DC4" i="58"/>
  <c r="DC5" i="58"/>
  <c r="DB6" i="58" l="1"/>
  <c r="DA6" i="58"/>
  <c r="CZ6" i="58"/>
  <c r="CY6" i="58"/>
  <c r="CX6" i="58"/>
  <c r="CW6" i="58"/>
  <c r="CV6" i="58"/>
  <c r="CU6" i="58"/>
  <c r="CT6" i="58"/>
  <c r="CS6" i="58"/>
  <c r="CR6" i="58"/>
  <c r="CQ6" i="58"/>
  <c r="CP6" i="58"/>
  <c r="CO6" i="58"/>
  <c r="CN6" i="58"/>
  <c r="CM6" i="58"/>
  <c r="CL6" i="58"/>
  <c r="CK6" i="58"/>
  <c r="CJ6" i="58"/>
  <c r="CI6" i="58"/>
  <c r="CH6" i="58"/>
  <c r="CG6" i="58"/>
  <c r="CF6" i="58"/>
  <c r="CE6" i="58"/>
  <c r="CD6" i="58"/>
  <c r="CC6" i="58"/>
  <c r="CB6" i="58"/>
  <c r="CA6" i="58"/>
  <c r="BZ6" i="58"/>
  <c r="BY6" i="58"/>
  <c r="BX6" i="58"/>
  <c r="BW6" i="58"/>
  <c r="BV6" i="58"/>
  <c r="BU6" i="58"/>
  <c r="BT6" i="58"/>
  <c r="BS6" i="58"/>
  <c r="BR6" i="58"/>
  <c r="BQ6" i="58"/>
  <c r="BP6" i="58"/>
  <c r="BO6" i="58"/>
  <c r="BN6" i="58"/>
  <c r="BM6" i="58"/>
  <c r="BL6" i="58"/>
  <c r="BK6" i="58"/>
  <c r="BJ6" i="58"/>
  <c r="BI6" i="58"/>
  <c r="BH6" i="58"/>
  <c r="BG6" i="58"/>
  <c r="BF6" i="58"/>
  <c r="BE6" i="58"/>
  <c r="BD6" i="58"/>
  <c r="BC6" i="58"/>
  <c r="BB6" i="58"/>
  <c r="BA6" i="58"/>
  <c r="AZ6" i="58"/>
  <c r="AY6" i="58"/>
  <c r="AX6" i="58"/>
  <c r="AW6" i="58"/>
  <c r="AV6" i="58"/>
  <c r="AU6" i="58"/>
  <c r="AT6" i="58"/>
  <c r="AS6" i="58"/>
  <c r="AR6" i="58"/>
  <c r="AQ6" i="58"/>
  <c r="AP6" i="58"/>
  <c r="AO6" i="58"/>
  <c r="AN6" i="58"/>
  <c r="AM6" i="58"/>
  <c r="AL6" i="58"/>
  <c r="AK6" i="58"/>
  <c r="AJ6" i="58"/>
  <c r="AI6" i="58"/>
  <c r="AH6" i="58"/>
  <c r="AG6" i="58"/>
  <c r="AF6" i="58"/>
  <c r="AE6" i="58"/>
  <c r="AD6" i="58"/>
  <c r="AC6" i="58"/>
  <c r="AB6" i="58"/>
  <c r="AA6" i="58"/>
  <c r="Z6" i="58"/>
  <c r="Y6" i="58"/>
  <c r="X6" i="58"/>
  <c r="W6" i="58"/>
  <c r="V6" i="58"/>
  <c r="U6" i="58"/>
  <c r="T6" i="58"/>
  <c r="S6" i="58"/>
  <c r="R6" i="58"/>
  <c r="Q6" i="58"/>
  <c r="P6" i="58"/>
  <c r="O6" i="58"/>
  <c r="DB5" i="58"/>
  <c r="DA5" i="58"/>
  <c r="CZ5" i="58"/>
  <c r="CY5" i="58"/>
  <c r="CX5" i="58"/>
  <c r="CW5" i="58"/>
  <c r="CV5" i="58"/>
  <c r="CU5" i="58"/>
  <c r="CT5" i="58"/>
  <c r="CS5" i="58"/>
  <c r="CR5" i="58"/>
  <c r="CQ5" i="58"/>
  <c r="CP5" i="58"/>
  <c r="CO5" i="58"/>
  <c r="CN5" i="58"/>
  <c r="CM5" i="58"/>
  <c r="CL5" i="58"/>
  <c r="CK5" i="58"/>
  <c r="CJ5" i="58"/>
  <c r="CI5" i="58"/>
  <c r="CH5" i="58"/>
  <c r="CG5" i="58"/>
  <c r="CF5" i="58"/>
  <c r="CE5" i="58"/>
  <c r="CD5" i="58"/>
  <c r="CC5" i="58"/>
  <c r="CB5" i="58"/>
  <c r="CA5" i="58"/>
  <c r="BZ5" i="58"/>
  <c r="BY5" i="58"/>
  <c r="BX5" i="58"/>
  <c r="BW5" i="58"/>
  <c r="BV5" i="58"/>
  <c r="BU5" i="58"/>
  <c r="BT5" i="58"/>
  <c r="BS5" i="58"/>
  <c r="BR5" i="58"/>
  <c r="BQ5" i="58"/>
  <c r="BP5" i="58"/>
  <c r="BO5" i="58"/>
  <c r="BN5" i="58"/>
  <c r="BM5" i="58"/>
  <c r="BL5" i="58"/>
  <c r="BK5" i="58"/>
  <c r="BJ5" i="58"/>
  <c r="BI5" i="58"/>
  <c r="BH5" i="58"/>
  <c r="BG5" i="58"/>
  <c r="BF5" i="58"/>
  <c r="BE5" i="58"/>
  <c r="BD5" i="58"/>
  <c r="BC5" i="58"/>
  <c r="BB5" i="58"/>
  <c r="BA5" i="58"/>
  <c r="AZ5" i="58"/>
  <c r="AY5" i="58"/>
  <c r="AX5" i="58"/>
  <c r="AW5" i="58"/>
  <c r="AV5" i="58"/>
  <c r="AU5" i="58"/>
  <c r="AT5" i="58"/>
  <c r="AS5" i="58"/>
  <c r="AR5" i="58"/>
  <c r="AQ5" i="58"/>
  <c r="AP5" i="58"/>
  <c r="AO5" i="58"/>
  <c r="AN5" i="58"/>
  <c r="AM5" i="58"/>
  <c r="AL5" i="58"/>
  <c r="AK5" i="58"/>
  <c r="AJ5" i="58"/>
  <c r="AI5" i="58"/>
  <c r="AH5" i="58"/>
  <c r="AG5" i="58"/>
  <c r="AF5" i="58"/>
  <c r="AE5" i="58"/>
  <c r="AD5" i="58"/>
  <c r="AC5" i="58"/>
  <c r="AB5" i="58"/>
  <c r="AA5" i="58"/>
  <c r="Z5" i="58"/>
  <c r="Y5" i="58"/>
  <c r="X5" i="58"/>
  <c r="W5" i="58"/>
  <c r="V5" i="58"/>
  <c r="U5" i="58"/>
  <c r="T5" i="58"/>
  <c r="S5" i="58"/>
  <c r="R5" i="58"/>
  <c r="Q5" i="58"/>
  <c r="P5" i="58"/>
  <c r="O5" i="58"/>
  <c r="DB4" i="58"/>
  <c r="DA4" i="58"/>
  <c r="CZ4" i="58"/>
  <c r="CY4" i="58"/>
  <c r="CX4" i="58"/>
  <c r="CW4" i="58"/>
  <c r="CV4" i="58"/>
  <c r="CU4" i="58"/>
  <c r="CT4" i="58"/>
  <c r="CS4" i="58"/>
  <c r="CR4" i="58"/>
  <c r="CQ4" i="58"/>
  <c r="CP4" i="58"/>
  <c r="CO4" i="58"/>
  <c r="CN4" i="58"/>
  <c r="CM4" i="58"/>
  <c r="CL4" i="58"/>
  <c r="CK4" i="58"/>
  <c r="CJ4" i="58"/>
  <c r="CI4" i="58"/>
  <c r="CH4" i="58"/>
  <c r="CG4" i="58"/>
  <c r="CF4" i="58"/>
  <c r="CE4" i="58"/>
  <c r="CD4" i="58"/>
  <c r="CC4" i="58"/>
  <c r="CB4" i="58"/>
  <c r="CA4" i="58"/>
  <c r="BZ4" i="58"/>
  <c r="BY4" i="58"/>
  <c r="BX4" i="58"/>
  <c r="BW4" i="58"/>
  <c r="BV4" i="58"/>
  <c r="BU4" i="58"/>
  <c r="BT4" i="58"/>
  <c r="BS4" i="58"/>
  <c r="BR4" i="58"/>
  <c r="BQ4" i="58"/>
  <c r="BP4" i="58"/>
  <c r="BO4" i="58"/>
  <c r="BN4" i="58"/>
  <c r="BM4" i="58"/>
  <c r="BL4" i="58"/>
  <c r="BK4" i="58"/>
  <c r="BJ4" i="58"/>
  <c r="BI4" i="58"/>
  <c r="BH4" i="58"/>
  <c r="BG4" i="58"/>
  <c r="BF4" i="58"/>
  <c r="BE4" i="58"/>
  <c r="BD4" i="58"/>
  <c r="BC4" i="58"/>
  <c r="BB4" i="58"/>
  <c r="BA4" i="58"/>
  <c r="AZ4" i="58"/>
  <c r="AY4" i="58"/>
  <c r="AX4" i="58"/>
  <c r="AW4" i="58"/>
  <c r="AV4" i="58"/>
  <c r="AU4" i="58"/>
  <c r="AT4" i="58"/>
  <c r="AS4" i="58"/>
  <c r="AR4" i="58"/>
  <c r="AQ4" i="58"/>
  <c r="AP4" i="58"/>
  <c r="AO4" i="58"/>
  <c r="AN4" i="58"/>
  <c r="AM4" i="58"/>
  <c r="AL4" i="58"/>
  <c r="AK4" i="58"/>
  <c r="AJ4" i="58"/>
  <c r="AI4" i="58"/>
  <c r="AH4" i="58"/>
  <c r="AG4" i="58"/>
  <c r="AF4" i="58"/>
  <c r="AE4" i="58"/>
  <c r="AD4" i="58"/>
  <c r="AC4" i="58"/>
  <c r="AB4" i="58"/>
  <c r="AA4" i="58"/>
  <c r="Z4" i="58"/>
  <c r="Y4" i="58"/>
  <c r="X4" i="58"/>
  <c r="W4" i="58"/>
  <c r="V4" i="58"/>
  <c r="U4" i="58"/>
  <c r="T4" i="58"/>
  <c r="S4" i="58"/>
  <c r="R4" i="58"/>
  <c r="Q4" i="58"/>
  <c r="P4" i="58"/>
  <c r="O4" i="58"/>
  <c r="DB3" i="58"/>
  <c r="DA3" i="58"/>
  <c r="CZ3" i="58"/>
  <c r="CY3" i="58"/>
  <c r="CX3" i="58"/>
  <c r="CW3" i="58"/>
  <c r="CV3" i="58"/>
  <c r="CU3" i="58"/>
  <c r="CT3" i="58"/>
  <c r="CS3" i="58"/>
  <c r="CR3" i="58"/>
  <c r="CQ3" i="58"/>
  <c r="CP3" i="58"/>
  <c r="CO3" i="58"/>
  <c r="CN3" i="58"/>
  <c r="CM3" i="58"/>
  <c r="CL3" i="58"/>
  <c r="CK3" i="58"/>
  <c r="CJ3" i="58"/>
  <c r="CI3" i="58"/>
  <c r="CH3" i="58"/>
  <c r="CG3" i="58"/>
  <c r="CF3" i="58"/>
  <c r="CE3" i="58"/>
  <c r="CD3" i="58"/>
  <c r="CC3" i="58"/>
  <c r="CB3" i="58"/>
  <c r="CA3" i="58"/>
  <c r="BZ3" i="58"/>
  <c r="BY3" i="58"/>
  <c r="BX3" i="58"/>
  <c r="BW3" i="58"/>
  <c r="BV3" i="58"/>
  <c r="BU3" i="58"/>
  <c r="BT3" i="58"/>
  <c r="BS3" i="58"/>
  <c r="BR3" i="58"/>
  <c r="BQ3" i="58"/>
  <c r="BP3" i="58"/>
  <c r="BO3" i="58"/>
  <c r="BN3" i="58"/>
  <c r="BM3" i="58"/>
  <c r="BL3" i="58"/>
  <c r="BK3" i="58"/>
  <c r="BJ3" i="58"/>
  <c r="BI3" i="58"/>
  <c r="BH3" i="58"/>
  <c r="BG3" i="58"/>
  <c r="BF3" i="58"/>
  <c r="BE3" i="58"/>
  <c r="BD3" i="58"/>
  <c r="BC3" i="58"/>
  <c r="BB3" i="58"/>
  <c r="BA3" i="58"/>
  <c r="AZ3" i="58"/>
  <c r="AY3" i="58"/>
  <c r="AX3" i="58"/>
  <c r="AW3" i="58"/>
  <c r="AV3" i="58"/>
  <c r="AU3" i="58"/>
  <c r="AT3" i="58"/>
  <c r="AS3" i="58"/>
  <c r="AR3" i="58"/>
  <c r="AQ3" i="58"/>
  <c r="AP3" i="58"/>
  <c r="AO3" i="58"/>
  <c r="AN3" i="58"/>
  <c r="AM3" i="58"/>
  <c r="AL3" i="58"/>
  <c r="AK3" i="58"/>
  <c r="AJ3" i="58"/>
  <c r="AI3" i="58"/>
  <c r="AH3" i="58"/>
  <c r="AG3" i="58"/>
  <c r="AF3" i="58"/>
  <c r="AE3" i="58"/>
  <c r="AD3" i="58"/>
  <c r="AC3" i="58"/>
  <c r="AB3" i="58"/>
  <c r="AA3" i="58"/>
  <c r="Z3" i="58"/>
  <c r="Y3" i="58"/>
  <c r="X3" i="58"/>
  <c r="W3" i="58"/>
  <c r="V3" i="58"/>
  <c r="U3" i="58"/>
  <c r="T3" i="58"/>
  <c r="S3" i="58"/>
  <c r="R3" i="58"/>
  <c r="Q3" i="58"/>
  <c r="P3" i="58"/>
  <c r="O3" i="58"/>
  <c r="GY2" i="58"/>
  <c r="GX2" i="58"/>
  <c r="GW2" i="58"/>
  <c r="GV2" i="58"/>
  <c r="GU2" i="58"/>
  <c r="GT2" i="58"/>
  <c r="GS2" i="58"/>
  <c r="GR2" i="58"/>
  <c r="GQ2" i="58"/>
  <c r="GP2" i="58"/>
  <c r="GO2" i="58"/>
  <c r="GN2" i="58"/>
  <c r="GM2" i="58"/>
  <c r="GL2" i="58"/>
  <c r="GK2" i="58"/>
  <c r="GJ2" i="58"/>
  <c r="GI2" i="58"/>
  <c r="GH2" i="58"/>
  <c r="B2" i="58"/>
  <c r="C5" i="24" l="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U5" i="24"/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S4" i="24" l="1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S3" i="24"/>
  <c r="R3" i="24"/>
  <c r="Q3" i="24"/>
  <c r="P3" i="24"/>
  <c r="O3" i="24"/>
  <c r="N3" i="24"/>
  <c r="M3" i="24"/>
  <c r="L3" i="24"/>
  <c r="K3" i="24"/>
  <c r="J3" i="24"/>
  <c r="I3" i="24"/>
  <c r="H3" i="24"/>
  <c r="G3" i="24"/>
  <c r="F3" i="24"/>
  <c r="E3" i="24"/>
  <c r="D3" i="24"/>
  <c r="C3" i="24"/>
  <c r="Q7" i="23" l="1"/>
  <c r="R7" i="23"/>
  <c r="S7" i="23"/>
  <c r="T7" i="23"/>
  <c r="Q8" i="23"/>
  <c r="R8" i="23"/>
  <c r="S8" i="23"/>
  <c r="T8" i="23"/>
  <c r="Q15" i="23"/>
  <c r="R15" i="23"/>
  <c r="S15" i="23"/>
  <c r="T15" i="23"/>
  <c r="Q16" i="23"/>
  <c r="R16" i="23"/>
  <c r="S16" i="23"/>
  <c r="T16" i="23"/>
  <c r="Q20" i="23"/>
  <c r="R20" i="23"/>
  <c r="S20" i="23"/>
  <c r="T20" i="23"/>
  <c r="T36" i="23"/>
  <c r="S36" i="23"/>
  <c r="R36" i="23"/>
  <c r="Q36" i="23"/>
  <c r="T32" i="23"/>
  <c r="S32" i="23"/>
  <c r="R32" i="23"/>
  <c r="Q32" i="23"/>
  <c r="T28" i="23"/>
  <c r="S28" i="23"/>
  <c r="R28" i="23"/>
  <c r="Q28" i="23"/>
  <c r="T24" i="23"/>
  <c r="S24" i="23"/>
  <c r="R24" i="23"/>
  <c r="Q24" i="23"/>
  <c r="T12" i="23"/>
  <c r="S12" i="23"/>
  <c r="R12" i="23"/>
  <c r="Q12" i="23"/>
  <c r="T35" i="23"/>
  <c r="S35" i="23"/>
  <c r="R35" i="23"/>
  <c r="Q35" i="23"/>
  <c r="T31" i="23"/>
  <c r="S31" i="23"/>
  <c r="R31" i="23"/>
  <c r="Q31" i="23"/>
  <c r="T27" i="23"/>
  <c r="S27" i="23"/>
  <c r="R27" i="23"/>
  <c r="Q27" i="23"/>
  <c r="T23" i="23"/>
  <c r="S23" i="23"/>
  <c r="R23" i="23"/>
  <c r="Q23" i="23"/>
  <c r="T19" i="23"/>
  <c r="S19" i="23"/>
  <c r="R19" i="23"/>
  <c r="Q19" i="23"/>
  <c r="T11" i="23"/>
  <c r="S11" i="23"/>
  <c r="R11" i="23"/>
  <c r="Q11" i="23"/>
</calcChain>
</file>

<file path=xl/sharedStrings.xml><?xml version="1.0" encoding="utf-8"?>
<sst xmlns="http://schemas.openxmlformats.org/spreadsheetml/2006/main" count="677" uniqueCount="346">
  <si>
    <t>WPI</t>
  </si>
  <si>
    <t>Food &amp; beverages</t>
  </si>
  <si>
    <t>Pan, tobacco &amp; intoxicants</t>
  </si>
  <si>
    <t>Clothing &amp; footwear</t>
  </si>
  <si>
    <t>Housing</t>
  </si>
  <si>
    <t>Fuel and light</t>
  </si>
  <si>
    <t>Miscellaneous</t>
  </si>
  <si>
    <t>Weights</t>
  </si>
  <si>
    <t>2015-16</t>
  </si>
  <si>
    <t>2016-17</t>
  </si>
  <si>
    <t>2017-18</t>
  </si>
  <si>
    <t>2018-19</t>
  </si>
  <si>
    <t>2019-20</t>
  </si>
  <si>
    <t>2020-21</t>
  </si>
  <si>
    <t>Transport and communication</t>
  </si>
  <si>
    <t>Kolkata</t>
  </si>
  <si>
    <t>Mumbai</t>
  </si>
  <si>
    <t>Chennai</t>
  </si>
  <si>
    <t>Petrol</t>
  </si>
  <si>
    <t>Description</t>
  </si>
  <si>
    <t>Ahmedabad</t>
  </si>
  <si>
    <t>Bengaluru</t>
  </si>
  <si>
    <t>Delhi</t>
  </si>
  <si>
    <t>Hyderabad</t>
  </si>
  <si>
    <t>Pune</t>
  </si>
  <si>
    <t>Rural</t>
  </si>
  <si>
    <t>Urban</t>
  </si>
  <si>
    <t>2014-15</t>
  </si>
  <si>
    <t xml:space="preserve">2018-19 </t>
  </si>
  <si>
    <t>Combined</t>
  </si>
  <si>
    <t>Q1</t>
  </si>
  <si>
    <t>Q2</t>
  </si>
  <si>
    <t>Q3</t>
  </si>
  <si>
    <t>Q4</t>
  </si>
  <si>
    <t>Household goods and services</t>
  </si>
  <si>
    <t>Health</t>
  </si>
  <si>
    <t>Education</t>
  </si>
  <si>
    <t>Personal care and effects</t>
  </si>
  <si>
    <t>Non-food non-fuel (core)</t>
  </si>
  <si>
    <t>Non-Food</t>
  </si>
  <si>
    <t>Fruits</t>
  </si>
  <si>
    <t>Vegetables</t>
  </si>
  <si>
    <t>Spices</t>
  </si>
  <si>
    <t>HPI @ Assessment Prices</t>
  </si>
  <si>
    <t>HPI @ Market price</t>
  </si>
  <si>
    <t>Jun-18</t>
  </si>
  <si>
    <t>Jun-19</t>
  </si>
  <si>
    <t>Jun-20</t>
  </si>
  <si>
    <t>Jun-21</t>
  </si>
  <si>
    <t>Jun-22</t>
  </si>
  <si>
    <t>Sep-19</t>
  </si>
  <si>
    <t>Dec-20</t>
  </si>
  <si>
    <t>Mar-21</t>
  </si>
  <si>
    <t>Sep-18</t>
  </si>
  <si>
    <t>Dec-18</t>
  </si>
  <si>
    <t>Mar-19</t>
  </si>
  <si>
    <t>Dec-19</t>
  </si>
  <si>
    <t>Mar-20</t>
  </si>
  <si>
    <t>Sep-20</t>
  </si>
  <si>
    <t>Sep-21</t>
  </si>
  <si>
    <t>Dec-21</t>
  </si>
  <si>
    <t>Mar-22</t>
  </si>
  <si>
    <t>Primary Articles</t>
  </si>
  <si>
    <t>Fuel &amp; Power</t>
  </si>
  <si>
    <t>HSD</t>
  </si>
  <si>
    <t>Manufactured Products</t>
  </si>
  <si>
    <t>Headline Inflation</t>
  </si>
  <si>
    <t>Food Inflation</t>
  </si>
  <si>
    <t>Core Inflation</t>
  </si>
  <si>
    <t>Lead ($/mt)</t>
  </si>
  <si>
    <t>Tin ($/mt)</t>
  </si>
  <si>
    <t>World Bank Commodity Price Data (The Pink Sheet)</t>
  </si>
  <si>
    <t>Items</t>
  </si>
  <si>
    <t>Brent Crude Oil</t>
  </si>
  <si>
    <t>Aluminum ($/mt)</t>
  </si>
  <si>
    <t>Copper ($/mt)</t>
  </si>
  <si>
    <t>Iron ore, cfr spot ($/dmtu)</t>
  </si>
  <si>
    <t>2021-22</t>
  </si>
  <si>
    <t>Weight</t>
  </si>
  <si>
    <t>Potato</t>
  </si>
  <si>
    <t>Onion</t>
  </si>
  <si>
    <t>Tomato</t>
  </si>
  <si>
    <t>Monthly (Y-oY) CPI-C Inflation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</si>
  <si>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</si>
  <si>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</si>
  <si>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</si>
  <si>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</si>
  <si>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</si>
  <si>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</si>
  <si>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</si>
  <si>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</si>
  <si>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</si>
  <si>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</si>
  <si>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</si>
  <si>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</si>
  <si>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</si>
  <si>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</si>
  <si>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</si>
  <si>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</si>
  <si>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</si>
  <si>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</si>
  <si>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</si>
  <si>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</si>
  <si>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</si>
  <si>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</si>
  <si>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</si>
  <si>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</si>
  <si>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</si>
  <si>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</si>
  <si>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</si>
  <si>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</si>
  <si>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</si>
  <si>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</si>
  <si>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</si>
  <si>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</si>
  <si>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</si>
  <si>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</si>
  <si>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Arunachal Pradesh</t>
  </si>
  <si>
    <t>Advanced economies</t>
  </si>
  <si>
    <t>USA</t>
  </si>
  <si>
    <t>EMDEs</t>
  </si>
  <si>
    <t>Germany</t>
  </si>
  <si>
    <t>U.K</t>
  </si>
  <si>
    <t>Brazil</t>
  </si>
  <si>
    <t>CPI-C</t>
  </si>
  <si>
    <t>Soya Oil</t>
  </si>
  <si>
    <t>Palm Oil</t>
  </si>
  <si>
    <t>Sunflower Oil</t>
  </si>
  <si>
    <t>State</t>
  </si>
  <si>
    <t>AP</t>
  </si>
  <si>
    <t>HP</t>
  </si>
  <si>
    <t>J&amp;K</t>
  </si>
  <si>
    <t>MP</t>
  </si>
  <si>
    <t>UP</t>
  </si>
  <si>
    <t>WB</t>
  </si>
  <si>
    <t>WPI (Fuel &amp; Power)</t>
  </si>
  <si>
    <t>CPI-C (Fuel &amp; Light)</t>
  </si>
  <si>
    <t>CPI-C Food Inflation</t>
  </si>
  <si>
    <t>FY21</t>
  </si>
  <si>
    <t>FY22</t>
  </si>
  <si>
    <t>Palm oil ($/mt)</t>
  </si>
  <si>
    <t>Soybean oil ($/mt)</t>
  </si>
  <si>
    <t>Sunflower oil ($/mt)</t>
  </si>
  <si>
    <t>Cotton, A Index ($/kg)</t>
  </si>
  <si>
    <t>Rubber, TSR20 ($/kg)</t>
  </si>
  <si>
    <t>Crude oil (Indian basket)</t>
  </si>
  <si>
    <t>Cereals &amp; products</t>
  </si>
  <si>
    <t>Milk &amp; products</t>
  </si>
  <si>
    <t>Meat &amp; fish</t>
  </si>
  <si>
    <t>Oils &amp; fats</t>
  </si>
  <si>
    <t>Pulses &amp; products</t>
  </si>
  <si>
    <t>FAO Food Price Index (Oils), Base 2014-2016</t>
  </si>
  <si>
    <t>Oils &amp; fats (CPI Index), Base 2012</t>
  </si>
  <si>
    <t>Quantity (lakh tonne)</t>
  </si>
  <si>
    <t>Value (₹'000 crore)</t>
  </si>
  <si>
    <t>All India</t>
  </si>
  <si>
    <t>Declining Food Inflation but Sticky Core Inflation</t>
  </si>
  <si>
    <t>CPI-C (Transport &amp; Communication)</t>
  </si>
  <si>
    <t>WPI (High Speed Diesel)</t>
  </si>
  <si>
    <t>WPI (Petrol)</t>
  </si>
  <si>
    <t>FY23*</t>
  </si>
  <si>
    <t>Source: IMF</t>
  </si>
  <si>
    <t>Source: OECD</t>
  </si>
  <si>
    <t>Source: MoSPI</t>
  </si>
  <si>
    <t>High Consumer Price Inflation in Advanced Econimies</t>
  </si>
  <si>
    <t>Retail inflation driven by 'Food and Beverages' Group</t>
  </si>
  <si>
    <t>Retail Inflation in major Groups/Sub-groups</t>
  </si>
  <si>
    <t>Source: FAO and MoSPI</t>
  </si>
  <si>
    <t>Source: Office of Economic Advisor, DPIIT</t>
  </si>
  <si>
    <t>Source: Solvent Extractors Association of India</t>
  </si>
  <si>
    <t>Import of  Edible oils</t>
  </si>
  <si>
    <t>Source: DoCA</t>
  </si>
  <si>
    <t>Moderating Retail Prices of Edible Oils</t>
  </si>
  <si>
    <t>Record Consumer Price Inflation in 2022 Calendar Year </t>
  </si>
  <si>
    <t>Drivers of Food Inflation in FY23* – Vegetables, Cereals, Milk and Spices </t>
  </si>
  <si>
    <t>Spike in Tomato Price and ‘Vegetables’ Inflation in FY23 </t>
  </si>
  <si>
    <t>Urban and Rural Inflation </t>
  </si>
  <si>
    <t>Higher Retail Inflation in Majority of States in FY23* </t>
  </si>
  <si>
    <t>Higher Rural Inflation in Most of States/UTs in FY23* </t>
  </si>
  <si>
    <t>Drivers of Wholesale Inflation in FY23* – 'Primary Articles' &amp; 'Fuel &amp; Power' </t>
  </si>
  <si>
    <t>Declining Core and Food Inflation </t>
  </si>
  <si>
    <t>Convergence of Headline WPI Inflation with Headline CPI-C Inflation </t>
  </si>
  <si>
    <t>Convergence in Core Inflation – CPI-C vs WPI </t>
  </si>
  <si>
    <t>Convergence in Food Inflation – CPI-C vs WPI </t>
  </si>
  <si>
    <t>Convergence Between CPI (Fuel &amp; Power) and WPI (Fuel &amp; Light) Inflation Rates </t>
  </si>
  <si>
    <t>Convergence Between Retail and Wholesale Energy Inflation Rates </t>
  </si>
  <si>
    <t>Month of Survey</t>
  </si>
  <si>
    <t>Business Inflation Expectation</t>
  </si>
  <si>
    <t>Moth of Survey</t>
  </si>
  <si>
    <t>Household Inflation Expectations</t>
  </si>
  <si>
    <t>Business and Household Inflation expectations are falling</t>
  </si>
  <si>
    <t>Composite HPI for All-India – Recovering Housing Market</t>
  </si>
  <si>
    <t>Source: RESIDEX, NHB</t>
  </si>
  <si>
    <t>Imported Inflation in Edible Oils</t>
  </si>
  <si>
    <t xml:space="preserve">Slackening Global Commodity Prices </t>
  </si>
  <si>
    <t>Moderation in Crude Oil Prices</t>
  </si>
  <si>
    <t>HPI for Metro cities – Boom in ‘Ahmedabad’ and ‘Hyderabad’</t>
  </si>
  <si>
    <t xml:space="preserve">Note: *The figure are annual averages; figures for 2022 and 2023 are projections. </t>
  </si>
  <si>
    <t>Advanced Economies include 40 economies and EMDEs include 156 economies as per IMF classification</t>
  </si>
  <si>
    <t>Note: *April-December</t>
  </si>
  <si>
    <t>Note: Data corresponding to oil year (November-October)</t>
  </si>
  <si>
    <t>Note: (i) *April-December</t>
  </si>
  <si>
    <t>(ii) Inflation for the FY22 is based on the average of June 2021 to March 2022, owing to the non-availability of indices for the months of April &amp; May 2020 due to the Covid-19 pandemic.</t>
  </si>
  <si>
    <t>(iii) 22 major States having a population &gt;50 lakhs as per Population Census 2011 are presented</t>
  </si>
  <si>
    <t>(ii) Data for Urban Arunachal Pradesh is not available</t>
  </si>
  <si>
    <t>Source: Pink Sheet, World Bank</t>
  </si>
  <si>
    <t>Note: *dmtu:dry metric tonne unit</t>
  </si>
  <si>
    <t>Source: Pink Sheet, World Bank and PPAC, MoPNG</t>
  </si>
  <si>
    <t>Source: MoSPI and Office of Economic Adviser, DPIIT</t>
  </si>
  <si>
    <t>Source: IIM-A and RBI</t>
  </si>
  <si>
    <t>Table V.1: Average Annual Retail Inflation Based on CPI-C (per cent) (base: 2012=100) </t>
  </si>
  <si>
    <t>April-Dec</t>
  </si>
  <si>
    <t>FY20</t>
  </si>
  <si>
    <t>Cereals and products</t>
  </si>
  <si>
    <t>Meat and fish</t>
  </si>
  <si>
    <t>Egg</t>
  </si>
  <si>
    <t>Milk and  products</t>
  </si>
  <si>
    <t>Oils and fats</t>
  </si>
  <si>
    <t>Pulses and products</t>
  </si>
  <si>
    <t>Sugar and confectionery</t>
  </si>
  <si>
    <t>Recreation and amusement</t>
  </si>
  <si>
    <t>Note: *April-December, CPI data for December 2022 are provisional </t>
  </si>
  <si>
    <t>Table V.2: Average Annual Wholesale Inflation Based on WPI (per cent) (Base: 2011-12=100) </t>
  </si>
  <si>
    <t>Groups/Subgroups </t>
  </si>
  <si>
    <t>Weight </t>
  </si>
  <si>
    <t>FY20 </t>
  </si>
  <si>
    <t>FY21 </t>
  </si>
  <si>
    <t>FY22 </t>
  </si>
  <si>
    <t>FY23* </t>
  </si>
  <si>
    <t>Primary Articles </t>
  </si>
  <si>
    <t>22.6 </t>
  </si>
  <si>
    <t>6.8 </t>
  </si>
  <si>
    <t>1.7 </t>
  </si>
  <si>
    <t>10.3 </t>
  </si>
  <si>
    <t>12.3 </t>
  </si>
  <si>
    <t>Food articles </t>
  </si>
  <si>
    <t>15.3 </t>
  </si>
  <si>
    <t>8.4 </t>
  </si>
  <si>
    <t>3.1 </t>
  </si>
  <si>
    <t>4.1 </t>
  </si>
  <si>
    <t>8.3 </t>
  </si>
  <si>
    <t>Cereals </t>
  </si>
  <si>
    <t>2.8 </t>
  </si>
  <si>
    <t>7.5 </t>
  </si>
  <si>
    <t>-2.6 </t>
  </si>
  <si>
    <t>1.6 </t>
  </si>
  <si>
    <t>10.7 </t>
  </si>
  <si>
    <t>Pulses </t>
  </si>
  <si>
    <t>0.6 </t>
  </si>
  <si>
    <t>15.9 </t>
  </si>
  <si>
    <t>11.6 </t>
  </si>
  <si>
    <t>6.9 </t>
  </si>
  <si>
    <t>0.0 </t>
  </si>
  <si>
    <t>Vegetables </t>
  </si>
  <si>
    <t>1.9 </t>
  </si>
  <si>
    <t>31.2 </t>
  </si>
  <si>
    <t>3.4 </t>
  </si>
  <si>
    <t>0.4 </t>
  </si>
  <si>
    <t>13.2 </t>
  </si>
  <si>
    <t>Fruits </t>
  </si>
  <si>
    <t>3.2 </t>
  </si>
  <si>
    <t>1.4 </t>
  </si>
  <si>
    <t>11.3 </t>
  </si>
  <si>
    <t>10.4 </t>
  </si>
  <si>
    <t>Non-Food Articles </t>
  </si>
  <si>
    <t>4.5 </t>
  </si>
  <si>
    <t>21.1 </t>
  </si>
  <si>
    <t>12.0 </t>
  </si>
  <si>
    <t>Minerals </t>
  </si>
  <si>
    <t>0.8 </t>
  </si>
  <si>
    <t>6.7 </t>
  </si>
  <si>
    <t>19.6 </t>
  </si>
  <si>
    <t>6.2 </t>
  </si>
  <si>
    <t>Crude Petroleum &amp; Natural Gas </t>
  </si>
  <si>
    <t>2.4 </t>
  </si>
  <si>
    <t>-7.7 </t>
  </si>
  <si>
    <t>-17.5 </t>
  </si>
  <si>
    <t>56.7 </t>
  </si>
  <si>
    <t>57.7 </t>
  </si>
  <si>
    <t>Fuel &amp; power </t>
  </si>
  <si>
    <t>-1.8 </t>
  </si>
  <si>
    <t>-8.0 </t>
  </si>
  <si>
    <t>32.6 </t>
  </si>
  <si>
    <t>33.8 </t>
  </si>
  <si>
    <t>LPG </t>
  </si>
  <si>
    <t>-8.3 </t>
  </si>
  <si>
    <t>-2.7 </t>
  </si>
  <si>
    <t>43.3 </t>
  </si>
  <si>
    <t>16.9 </t>
  </si>
  <si>
    <t>Petrol </t>
  </si>
  <si>
    <t>-3.2 </t>
  </si>
  <si>
    <t>-11.8 </t>
  </si>
  <si>
    <t>62.9 </t>
  </si>
  <si>
    <t>41.9 </t>
  </si>
  <si>
    <t>High Speed Diesel </t>
  </si>
  <si>
    <t>-3.5 </t>
  </si>
  <si>
    <t>-14.4 </t>
  </si>
  <si>
    <t>59.9 </t>
  </si>
  <si>
    <t>60.8 </t>
  </si>
  <si>
    <t>Manufactured Products </t>
  </si>
  <si>
    <t>64.2 </t>
  </si>
  <si>
    <t>0.3 </t>
  </si>
  <si>
    <t>2.7 </t>
  </si>
  <si>
    <t>11.1 </t>
  </si>
  <si>
    <t>7.1 </t>
  </si>
  <si>
    <t>Food products </t>
  </si>
  <si>
    <t>9.1 </t>
  </si>
  <si>
    <t>5.6 </t>
  </si>
  <si>
    <t>11.7 </t>
  </si>
  <si>
    <t>6.0 </t>
  </si>
  <si>
    <t>Edible oils </t>
  </si>
  <si>
    <t>2.6 </t>
  </si>
  <si>
    <t>20.3 </t>
  </si>
  <si>
    <t>30.5 </t>
  </si>
  <si>
    <t>Food Inflation (Food articles + Food products) </t>
  </si>
  <si>
    <t>24.4 </t>
  </si>
  <si>
    <t>3.9 </t>
  </si>
  <si>
    <t>Core Inflation (Manufactured Products-Food products) </t>
  </si>
  <si>
    <t>55.1 </t>
  </si>
  <si>
    <t>-0.4 </t>
  </si>
  <si>
    <t>2.2 </t>
  </si>
  <si>
    <t>11.0 </t>
  </si>
  <si>
    <t>9.2 </t>
  </si>
  <si>
    <t>Headline Inflation </t>
  </si>
  <si>
    <t>100 </t>
  </si>
  <si>
    <t>1.3 </t>
  </si>
  <si>
    <t>13.0 </t>
  </si>
  <si>
    <t>11.5 </t>
  </si>
  <si>
    <t>Source: Office of Economic Adviser, DPIIT </t>
  </si>
  <si>
    <t>Note: *April-December 2022, WPI data for November and December 2022 are provisional </t>
  </si>
  <si>
    <t>Table V.3: Monetary Policy Statements – Tightening Monetary Policy </t>
  </si>
  <si>
    <t>Date of MPC Statements </t>
  </si>
  <si>
    <t>Changes in the Policy Repo Rate under the LAF </t>
  </si>
  <si>
    <t>8 April 2022 </t>
  </si>
  <si>
    <t>Unchanged at 4 per cent </t>
  </si>
  <si>
    <t>4 May 2022 </t>
  </si>
  <si>
    <t>Increased from 4.0 per cent to 4.4 per cent (40 basis points) </t>
  </si>
  <si>
    <t>8 June 2022 </t>
  </si>
  <si>
    <t>Increased from 4.4 per cent to 4.9 per cent (50 basis points) </t>
  </si>
  <si>
    <t>5 August 2022 </t>
  </si>
  <si>
    <t>Increased from 4.9 per cent to 5.4 per cent (50 basis points) </t>
  </si>
  <si>
    <t>30 September 2022 </t>
  </si>
  <si>
    <t>Increased from 5.4 per cent to 5.9 per cent (50 basis points) </t>
  </si>
  <si>
    <t>7 December 2022 </t>
  </si>
  <si>
    <t>Increased from 5.9 per cent to 6.25 per cent (35 basis points) </t>
  </si>
  <si>
    <t>Source: 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</si>
</sst>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.00\ ;\-#,##0.00\ ;&quot; -&quot;#\ ;@\ "/>
    <numFmt numFmtId="165" formatCode="0.0"/>
  </numFmts>
  <fonts count="4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Book Antiqua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Arial"/>
      <family val="2"/>
    </font>
    <font>
      <sz val="10"/>
      <name val="Courier"/>
      <family val="3"/>
    </font>
    <font>
      <sz val="8"/>
      <name val="Calibri"/>
      <family val="2"/>
      <scheme val="minor"/>
    </font>
    <font>
      <b/>
      <sz val="12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Arial"/>
      <family val="2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C0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7030A0"/>
      <name val="Times New Roman"/>
      <family val="1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12"/>
      <color rgb="FF000000"/>
      <name val="Calibri"/>
      <family val="2"/>
      <scheme val="minor"/>
    </font>
    <font>
      <sz val="10"/>
      <color theme="1"/>
      <name val="Helvetica Neue"/>
      <family val="2"/>
    </font>
    <font>
      <b/>
      <sz val="14"/>
      <color theme="1"/>
      <name val="Times New Roman"/>
      <family val="1"/>
    </font>
    <font>
      <b/>
      <sz val="10"/>
      <color theme="1"/>
      <name val="Book Antiqua"/>
      <family val="1"/>
    </font>
    <font>
      <sz val="11"/>
      <color indexed="8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"/>
      <family val="1"/>
    </font>
    <font>
      <sz val="11"/>
      <color theme="1"/>
      <name val="Calibri"/>
      <family val="2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0" fontId="3" fillId="0" borderId="0"/>
    <xf numFmtId="0" fontId="8" fillId="0" borderId="0"/>
    <xf numFmtId="0" fontId="3" fillId="0" borderId="0"/>
    <xf numFmtId="164" fontId="3" fillId="0" borderId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43" fontId="7" fillId="0" borderId="0" applyFont="0" applyFill="0" applyBorder="0" applyAlignment="0" applyProtection="0"/>
    <xf numFmtId="0" fontId="2" fillId="0" borderId="0"/>
    <xf numFmtId="0" fontId="1" fillId="0" borderId="0"/>
  </cellStyleXfs>
  <cellXfs count="177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5" fontId="0" fillId="0" borderId="1" xfId="0" applyNumberFormat="1" applyBorder="1"/>
    <xf numFmtId="165" fontId="11" fillId="0" borderId="1" xfId="0" applyNumberFormat="1" applyFont="1" applyBorder="1"/>
    <xf numFmtId="2" fontId="11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165" fontId="0" fillId="0" borderId="0" xfId="0" applyNumberFormat="1"/>
    <xf numFmtId="0" fontId="16" fillId="0" borderId="0" xfId="0" applyFont="1"/>
    <xf numFmtId="0" fontId="5" fillId="0" borderId="0" xfId="0" applyFont="1"/>
    <xf numFmtId="0" fontId="5" fillId="0" borderId="1" xfId="0" applyFont="1" applyBorder="1"/>
    <xf numFmtId="165" fontId="5" fillId="0" borderId="1" xfId="0" applyNumberFormat="1" applyFont="1" applyBorder="1"/>
    <xf numFmtId="2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17" fontId="20" fillId="0" borderId="1" xfId="0" applyNumberFormat="1" applyFont="1" applyBorder="1" applyAlignment="1">
      <alignment horizontal="right"/>
    </xf>
    <xf numFmtId="2" fontId="20" fillId="0" borderId="1" xfId="0" applyNumberFormat="1" applyFont="1" applyBorder="1" applyAlignment="1">
      <alignment horizontal="right"/>
    </xf>
    <xf numFmtId="17" fontId="1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17" fontId="12" fillId="0" borderId="7" xfId="0" applyNumberFormat="1" applyFont="1" applyBorder="1" applyAlignment="1">
      <alignment horizontal="center" vertical="top"/>
    </xf>
    <xf numFmtId="0" fontId="22" fillId="0" borderId="0" xfId="0" applyFont="1" applyAlignment="1">
      <alignment vertical="center"/>
    </xf>
    <xf numFmtId="17" fontId="29" fillId="0" borderId="1" xfId="0" applyNumberFormat="1" applyFont="1" applyBorder="1" applyAlignment="1">
      <alignment horizontal="center" vertical="center"/>
    </xf>
    <xf numFmtId="0" fontId="12" fillId="0" borderId="9" xfId="0" applyFont="1" applyBorder="1"/>
    <xf numFmtId="0" fontId="12" fillId="0" borderId="0" xfId="0" applyFont="1"/>
    <xf numFmtId="0" fontId="11" fillId="0" borderId="0" xfId="0" applyFont="1"/>
    <xf numFmtId="0" fontId="26" fillId="0" borderId="0" xfId="0" applyFont="1"/>
    <xf numFmtId="17" fontId="12" fillId="0" borderId="1" xfId="0" applyNumberFormat="1" applyFont="1" applyBorder="1" applyAlignment="1">
      <alignment vertical="top"/>
    </xf>
    <xf numFmtId="0" fontId="23" fillId="0" borderId="1" xfId="0" applyFont="1" applyBorder="1" applyAlignment="1">
      <alignment horizontal="center"/>
    </xf>
    <xf numFmtId="165" fontId="11" fillId="0" borderId="7" xfId="0" applyNumberFormat="1" applyFont="1" applyBorder="1"/>
    <xf numFmtId="2" fontId="11" fillId="0" borderId="0" xfId="0" applyNumberFormat="1" applyFont="1"/>
    <xf numFmtId="0" fontId="11" fillId="0" borderId="0" xfId="0" applyFont="1" applyAlignment="1">
      <alignment horizontal="center"/>
    </xf>
    <xf numFmtId="165" fontId="11" fillId="0" borderId="0" xfId="0" applyNumberFormat="1" applyFont="1"/>
    <xf numFmtId="165" fontId="26" fillId="0" borderId="0" xfId="0" applyNumberFormat="1" applyFont="1"/>
    <xf numFmtId="0" fontId="23" fillId="0" borderId="0" xfId="0" applyFont="1" applyAlignment="1">
      <alignment horizontal="center"/>
    </xf>
    <xf numFmtId="165" fontId="25" fillId="0" borderId="8" xfId="0" applyNumberFormat="1" applyFont="1" applyBorder="1"/>
    <xf numFmtId="165" fontId="27" fillId="0" borderId="0" xfId="0" applyNumberFormat="1" applyFont="1"/>
    <xf numFmtId="0" fontId="31" fillId="0" borderId="0" xfId="7" applyFont="1"/>
    <xf numFmtId="165" fontId="23" fillId="0" borderId="0" xfId="0" applyNumberFormat="1" applyFont="1" applyAlignment="1">
      <alignment horizontal="center"/>
    </xf>
    <xf numFmtId="0" fontId="26" fillId="0" borderId="1" xfId="0" applyFont="1" applyBorder="1"/>
    <xf numFmtId="17" fontId="24" fillId="0" borderId="1" xfId="0" applyNumberFormat="1" applyFont="1" applyBorder="1" applyAlignment="1">
      <alignment vertical="top"/>
    </xf>
    <xf numFmtId="165" fontId="30" fillId="0" borderId="0" xfId="0" applyNumberFormat="1" applyFont="1"/>
    <xf numFmtId="165" fontId="12" fillId="0" borderId="0" xfId="0" applyNumberFormat="1" applyFont="1"/>
    <xf numFmtId="0" fontId="32" fillId="0" borderId="0" xfId="0" applyFont="1"/>
    <xf numFmtId="0" fontId="33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left" vertical="top"/>
    </xf>
    <xf numFmtId="1" fontId="0" fillId="0" borderId="0" xfId="0" applyNumberFormat="1"/>
    <xf numFmtId="17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/>
    </xf>
    <xf numFmtId="165" fontId="22" fillId="0" borderId="1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center"/>
    </xf>
    <xf numFmtId="0" fontId="1" fillId="0" borderId="0" xfId="0" applyFont="1"/>
    <xf numFmtId="165" fontId="22" fillId="0" borderId="1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/>
    </xf>
    <xf numFmtId="17" fontId="11" fillId="0" borderId="1" xfId="0" applyNumberFormat="1" applyFont="1" applyBorder="1" applyAlignment="1">
      <alignment horizontal="center" vertical="center"/>
    </xf>
    <xf numFmtId="165" fontId="26" fillId="3" borderId="1" xfId="0" applyNumberFormat="1" applyFont="1" applyFill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65" fontId="26" fillId="4" borderId="1" xfId="0" applyNumberFormat="1" applyFont="1" applyFill="1" applyBorder="1" applyAlignment="1">
      <alignment horizontal="center"/>
    </xf>
    <xf numFmtId="0" fontId="1" fillId="0" borderId="0" xfId="17"/>
    <xf numFmtId="0" fontId="21" fillId="0" borderId="0" xfId="17" applyFont="1" applyAlignment="1">
      <alignment horizontal="center" vertical="center"/>
    </xf>
    <xf numFmtId="0" fontId="21" fillId="0" borderId="0" xfId="17" applyFont="1" applyAlignment="1">
      <alignment horizontal="center" vertical="center" wrapText="1"/>
    </xf>
    <xf numFmtId="49" fontId="1" fillId="0" borderId="0" xfId="17" applyNumberFormat="1"/>
    <xf numFmtId="165" fontId="1" fillId="0" borderId="0" xfId="17" applyNumberFormat="1" applyAlignment="1">
      <alignment horizontal="center"/>
    </xf>
    <xf numFmtId="2" fontId="1" fillId="0" borderId="0" xfId="17" applyNumberFormat="1"/>
    <xf numFmtId="2" fontId="1" fillId="0" borderId="0" xfId="17" applyNumberFormat="1" applyAlignment="1">
      <alignment horizontal="center"/>
    </xf>
    <xf numFmtId="0" fontId="34" fillId="0" borderId="0" xfId="0" applyFont="1" applyAlignment="1">
      <alignment horizontal="left" vertical="center"/>
    </xf>
    <xf numFmtId="0" fontId="1" fillId="0" borderId="1" xfId="0" applyFont="1" applyBorder="1"/>
    <xf numFmtId="165" fontId="1" fillId="0" borderId="1" xfId="0" applyNumberFormat="1" applyFont="1" applyBorder="1"/>
    <xf numFmtId="0" fontId="21" fillId="0" borderId="0" xfId="0" applyFont="1"/>
    <xf numFmtId="165" fontId="5" fillId="0" borderId="1" xfId="0" applyNumberFormat="1" applyFont="1" applyBorder="1" applyAlignment="1">
      <alignment horizontal="center"/>
    </xf>
    <xf numFmtId="165" fontId="35" fillId="0" borderId="1" xfId="0" applyNumberFormat="1" applyFont="1" applyBorder="1" applyAlignment="1">
      <alignment horizontal="center"/>
    </xf>
    <xf numFmtId="17" fontId="6" fillId="0" borderId="0" xfId="0" applyNumberFormat="1" applyFont="1" applyAlignment="1">
      <alignment horizontal="center" vertical="top"/>
    </xf>
    <xf numFmtId="165" fontId="35" fillId="0" borderId="0" xfId="0" applyNumberFormat="1" applyFont="1" applyAlignment="1">
      <alignment horizontal="center"/>
    </xf>
    <xf numFmtId="17" fontId="5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17" fontId="22" fillId="0" borderId="3" xfId="0" applyNumberFormat="1" applyFont="1" applyBorder="1" applyAlignment="1">
      <alignment vertical="top"/>
    </xf>
    <xf numFmtId="17" fontId="22" fillId="0" borderId="4" xfId="0" applyNumberFormat="1" applyFont="1" applyBorder="1" applyAlignment="1">
      <alignment vertical="top"/>
    </xf>
    <xf numFmtId="17" fontId="22" fillId="0" borderId="5" xfId="0" applyNumberFormat="1" applyFont="1" applyBorder="1" applyAlignment="1">
      <alignment vertical="top"/>
    </xf>
    <xf numFmtId="17" fontId="22" fillId="0" borderId="1" xfId="0" applyNumberFormat="1" applyFont="1" applyBorder="1" applyAlignment="1">
      <alignment vertical="top"/>
    </xf>
    <xf numFmtId="0" fontId="22" fillId="0" borderId="1" xfId="0" applyFont="1" applyBorder="1"/>
    <xf numFmtId="165" fontId="26" fillId="0" borderId="1" xfId="0" applyNumberFormat="1" applyFont="1" applyBorder="1"/>
    <xf numFmtId="165" fontId="26" fillId="0" borderId="7" xfId="0" applyNumberFormat="1" applyFont="1" applyBorder="1"/>
    <xf numFmtId="0" fontId="0" fillId="0" borderId="1" xfId="0" applyBorder="1" applyAlignment="1">
      <alignment horizontal="left"/>
    </xf>
    <xf numFmtId="0" fontId="10" fillId="8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17" fontId="11" fillId="0" borderId="2" xfId="0" applyNumberFormat="1" applyFont="1" applyBorder="1" applyAlignment="1">
      <alignment vertical="top"/>
    </xf>
    <xf numFmtId="17" fontId="11" fillId="0" borderId="3" xfId="0" applyNumberFormat="1" applyFont="1" applyBorder="1" applyAlignment="1">
      <alignment vertical="top"/>
    </xf>
    <xf numFmtId="17" fontId="11" fillId="0" borderId="5" xfId="0" applyNumberFormat="1" applyFont="1" applyBorder="1" applyAlignment="1">
      <alignment vertical="top"/>
    </xf>
    <xf numFmtId="17" fontId="11" fillId="0" borderId="4" xfId="0" applyNumberFormat="1" applyFont="1" applyBorder="1" applyAlignment="1">
      <alignment vertical="top"/>
    </xf>
    <xf numFmtId="17" fontId="11" fillId="0" borderId="0" xfId="0" applyNumberFormat="1" applyFont="1" applyAlignment="1">
      <alignment vertical="top"/>
    </xf>
    <xf numFmtId="17" fontId="11" fillId="0" borderId="1" xfId="0" applyNumberFormat="1" applyFont="1" applyBorder="1" applyAlignment="1">
      <alignment vertical="top"/>
    </xf>
    <xf numFmtId="17" fontId="11" fillId="0" borderId="6" xfId="0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7" xfId="0" applyFont="1" applyBorder="1" applyAlignment="1">
      <alignment horizontal="center" vertical="top"/>
    </xf>
    <xf numFmtId="165" fontId="11" fillId="6" borderId="1" xfId="0" applyNumberFormat="1" applyFont="1" applyFill="1" applyBorder="1"/>
    <xf numFmtId="165" fontId="11" fillId="7" borderId="1" xfId="0" applyNumberFormat="1" applyFont="1" applyFill="1" applyBorder="1"/>
    <xf numFmtId="0" fontId="11" fillId="0" borderId="0" xfId="0" applyFont="1" applyAlignment="1">
      <alignment horizontal="left"/>
    </xf>
    <xf numFmtId="0" fontId="12" fillId="5" borderId="0" xfId="0" applyFont="1" applyFill="1" applyAlignment="1">
      <alignment horizontal="center"/>
    </xf>
    <xf numFmtId="0" fontId="10" fillId="0" borderId="1" xfId="0" applyFont="1" applyBorder="1"/>
    <xf numFmtId="0" fontId="29" fillId="0" borderId="0" xfId="0" applyFont="1"/>
    <xf numFmtId="0" fontId="36" fillId="0" borderId="0" xfId="0" applyFont="1"/>
    <xf numFmtId="17" fontId="5" fillId="0" borderId="1" xfId="0" applyNumberFormat="1" applyFont="1" applyBorder="1" applyAlignment="1">
      <alignment horizontal="right" vertical="top"/>
    </xf>
    <xf numFmtId="17" fontId="5" fillId="0" borderId="0" xfId="0" applyNumberFormat="1" applyFont="1" applyAlignment="1">
      <alignment horizontal="right" vertical="top"/>
    </xf>
    <xf numFmtId="49" fontId="0" fillId="0" borderId="1" xfId="0" applyNumberFormat="1" applyBorder="1"/>
    <xf numFmtId="165" fontId="5" fillId="0" borderId="0" xfId="0" applyNumberFormat="1" applyFont="1"/>
    <xf numFmtId="0" fontId="17" fillId="0" borderId="1" xfId="0" applyFont="1" applyBorder="1" applyAlignment="1">
      <alignment horizontal="left" vertical="center"/>
    </xf>
    <xf numFmtId="17" fontId="18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1" fillId="0" borderId="0" xfId="0" applyFont="1" applyBorder="1"/>
    <xf numFmtId="0" fontId="11" fillId="0" borderId="0" xfId="0" quotePrefix="1" applyFont="1" applyBorder="1" applyAlignment="1">
      <alignment horizontal="center"/>
    </xf>
    <xf numFmtId="165" fontId="0" fillId="0" borderId="0" xfId="0" applyNumberFormat="1" applyBorder="1"/>
    <xf numFmtId="0" fontId="22" fillId="0" borderId="0" xfId="0" applyFont="1" applyBorder="1"/>
    <xf numFmtId="165" fontId="26" fillId="0" borderId="0" xfId="0" applyNumberFormat="1" applyFont="1" applyBorder="1"/>
    <xf numFmtId="0" fontId="12" fillId="0" borderId="1" xfId="0" applyFont="1" applyBorder="1" applyAlignment="1">
      <alignment horizontal="center" vertical="center"/>
    </xf>
    <xf numFmtId="165" fontId="38" fillId="2" borderId="1" xfId="3" applyNumberFormat="1" applyFont="1" applyFill="1" applyBorder="1" applyAlignment="1" applyProtection="1">
      <alignment horizontal="center" vertical="top" wrapText="1"/>
      <protection hidden="1"/>
    </xf>
    <xf numFmtId="0" fontId="5" fillId="0" borderId="0" xfId="0" applyFont="1" applyBorder="1"/>
    <xf numFmtId="165" fontId="5" fillId="0" borderId="0" xfId="0" applyNumberFormat="1" applyFont="1" applyBorder="1"/>
    <xf numFmtId="0" fontId="39" fillId="0" borderId="0" xfId="0" applyFont="1" applyAlignment="1">
      <alignment vertical="center"/>
    </xf>
    <xf numFmtId="0" fontId="39" fillId="0" borderId="0" xfId="0" applyFont="1"/>
    <xf numFmtId="17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vertical="center"/>
    </xf>
    <xf numFmtId="0" fontId="6" fillId="0" borderId="0" xfId="0" applyFont="1"/>
    <xf numFmtId="0" fontId="0" fillId="0" borderId="0" xfId="0" applyFont="1"/>
    <xf numFmtId="0" fontId="40" fillId="0" borderId="0" xfId="0" applyFont="1"/>
    <xf numFmtId="0" fontId="41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165" fontId="4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3" fillId="0" borderId="1" xfId="0" applyFont="1" applyBorder="1"/>
    <xf numFmtId="0" fontId="43" fillId="0" borderId="1" xfId="0" applyFont="1" applyBorder="1" applyAlignment="1">
      <alignment horizontal="center"/>
    </xf>
    <xf numFmtId="0" fontId="6" fillId="0" borderId="1" xfId="0" applyFont="1" applyBorder="1"/>
    <xf numFmtId="0" fontId="43" fillId="0" borderId="0" xfId="0" applyFont="1"/>
    <xf numFmtId="0" fontId="4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</cellXfs>
  <cellStyles count="18">
    <cellStyle name="Comma 2" xfId="4"/>
    <cellStyle name="Comma 2 2" xfId="10"/>
    <cellStyle name="Comma 3" xfId="6"/>
    <cellStyle name="Comma 3 2" xfId="13"/>
    <cellStyle name="Comma 4" xfId="15"/>
    <cellStyle name="Normal" xfId="0" builtinId="0"/>
    <cellStyle name="Normal - Style1" xfId="9"/>
    <cellStyle name="Normal 2" xfId="2"/>
    <cellStyle name="Normal 2 2" xfId="3"/>
    <cellStyle name="Normal 3" xfId="5"/>
    <cellStyle name="Normal 4" xfId="1"/>
    <cellStyle name="Normal 5" xfId="16"/>
    <cellStyle name="Normal 5 2" xfId="17"/>
    <cellStyle name="Normal 57" xfId="14"/>
    <cellStyle name="Normal 774" xfId="8"/>
    <cellStyle name="Normal_jan13" xfId="7"/>
    <cellStyle name="Percent 2" xfId="11"/>
    <cellStyle name="Percent 4" xfId="12"/>
  </cellStyles>
  <dxfs count="0"/>
  <tableStyles count="0" defaultTableStyle="TableStyleMedium2" defaultPivotStyle="PivotStyleLight16"/>
  <colors>
    <mruColors>
      <color rgb="FFD9B4E4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'Import Ed oil'!#REF!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'Import Ed oil'!#REF!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'Import Ed oil'!#REF!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6D1-064D-933C-D194731E4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60160"/>
        <c:axId val="213261696"/>
      </c:lineChart>
      <c:catAx>
        <c:axId val="213260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261696"/>
        <c:crosses val="autoZero"/>
        <c:auto val="1"/>
        <c:lblAlgn val="ctr"/>
        <c:lblOffset val="100"/>
        <c:noMultiLvlLbl val="1"/>
      </c:catAx>
      <c:valAx>
        <c:axId val="213261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2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F2A-AD47-9D72-5E8A4F573CF6}"/>
            </c:ext>
          </c:extLst>
        </c:ser>
        <c:ser>
          <c:idx val="1"/>
          <c:order val="1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F2A-AD47-9D72-5E8A4F573CF6}"/>
            </c:ext>
          </c:extLst>
        </c:ser>
        <c:ser>
          <c:idx val="2"/>
          <c:order val="2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F2A-AD47-9D72-5E8A4F573CF6}"/>
            </c:ext>
          </c:extLst>
        </c:ser>
        <c:ser>
          <c:idx val="3"/>
          <c:order val="3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F2A-AD47-9D72-5E8A4F573CF6}"/>
            </c:ext>
          </c:extLst>
        </c:ser>
        <c:ser>
          <c:idx val="4"/>
          <c:order val="4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F2A-AD47-9D72-5E8A4F573CF6}"/>
            </c:ext>
          </c:extLst>
        </c:ser>
        <c:ser>
          <c:idx val="5"/>
          <c:order val="5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7F2A-AD47-9D72-5E8A4F573CF6}"/>
            </c:ext>
          </c:extLst>
        </c:ser>
        <c:ser>
          <c:idx val="6"/>
          <c:order val="6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7F2A-AD47-9D72-5E8A4F573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18048"/>
        <c:axId val="134828032"/>
      </c:lineChart>
      <c:catAx>
        <c:axId val="13481804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crossAx val="134828032"/>
        <c:crosses val="autoZero"/>
        <c:auto val="1"/>
        <c:lblAlgn val="ctr"/>
        <c:lblOffset val="100"/>
        <c:noMultiLvlLbl val="1"/>
      </c:catAx>
      <c:valAx>
        <c:axId val="13482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81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5C8-474E-93BC-8564EC1B4096}"/>
            </c:ext>
          </c:extLst>
        </c:ser>
        <c:ser>
          <c:idx val="1"/>
          <c:order val="1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5C8-474E-93BC-8564EC1B4096}"/>
            </c:ext>
          </c:extLst>
        </c:ser>
        <c:ser>
          <c:idx val="2"/>
          <c:order val="2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5C8-474E-93BC-8564EC1B4096}"/>
            </c:ext>
          </c:extLst>
        </c:ser>
        <c:ser>
          <c:idx val="3"/>
          <c:order val="3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5C8-474E-93BC-8564EC1B4096}"/>
            </c:ext>
          </c:extLst>
        </c:ser>
        <c:ser>
          <c:idx val="4"/>
          <c:order val="4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5C8-474E-93BC-8564EC1B4096}"/>
            </c:ext>
          </c:extLst>
        </c:ser>
        <c:ser>
          <c:idx val="5"/>
          <c:order val="5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5C8-474E-93BC-8564EC1B4096}"/>
            </c:ext>
          </c:extLst>
        </c:ser>
        <c:ser>
          <c:idx val="6"/>
          <c:order val="6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D5C8-474E-93BC-8564EC1B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851456"/>
        <c:axId val="226869632"/>
      </c:lineChart>
      <c:catAx>
        <c:axId val="22685145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crossAx val="226869632"/>
        <c:crosses val="autoZero"/>
        <c:auto val="1"/>
        <c:lblAlgn val="ctr"/>
        <c:lblOffset val="100"/>
        <c:noMultiLvlLbl val="1"/>
      </c:catAx>
      <c:valAx>
        <c:axId val="226869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851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72C-2B46-8BA0-75BC7B711ACB}"/>
            </c:ext>
          </c:extLst>
        </c:ser>
        <c:ser>
          <c:idx val="1"/>
          <c:order val="1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72C-2B46-8BA0-75BC7B711ACB}"/>
            </c:ext>
          </c:extLst>
        </c:ser>
        <c:ser>
          <c:idx val="2"/>
          <c:order val="2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72C-2B46-8BA0-75BC7B711ACB}"/>
            </c:ext>
          </c:extLst>
        </c:ser>
        <c:ser>
          <c:idx val="3"/>
          <c:order val="3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72C-2B46-8BA0-75BC7B711ACB}"/>
            </c:ext>
          </c:extLst>
        </c:ser>
        <c:ser>
          <c:idx val="4"/>
          <c:order val="4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72C-2B46-8BA0-75BC7B711ACB}"/>
            </c:ext>
          </c:extLst>
        </c:ser>
        <c:ser>
          <c:idx val="5"/>
          <c:order val="5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72C-2B46-8BA0-75BC7B711ACB}"/>
            </c:ext>
          </c:extLst>
        </c:ser>
        <c:ser>
          <c:idx val="6"/>
          <c:order val="6"/>
          <c:marker>
            <c:symbol val="none"/>
          </c:marker>
          <c:val>
            <c:numRef>
              <c:f>V.10!#REF!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72C-2B46-8BA0-75BC7B71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809344"/>
        <c:axId val="268810880"/>
      </c:lineChart>
      <c:catAx>
        <c:axId val="26880934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crossAx val="268810880"/>
        <c:crosses val="autoZero"/>
        <c:auto val="1"/>
        <c:lblAlgn val="ctr"/>
        <c:lblOffset val="100"/>
        <c:noMultiLvlLbl val="1"/>
      </c:catAx>
      <c:valAx>
        <c:axId val="26881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880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257197099374437"/>
          <c:y val="3.2755905511811026E-2"/>
          <c:w val="0.81365005757679498"/>
          <c:h val="0.70361085574963023"/>
        </c:manualLayout>
      </c:layout>
      <c:lineChart>
        <c:grouping val="standard"/>
        <c:varyColors val="0"/>
        <c:ser>
          <c:idx val="2"/>
          <c:order val="0"/>
          <c:tx>
            <c:strRef>
              <c:f>V.16!$D$2</c:f>
              <c:strCache>
                <c:ptCount val="1"/>
                <c:pt idx="0">
                  <c:v>Iron ore, cfr spot ($/dmtu)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V.16!$B$3:$B$15</c:f>
              <c:numCache>
                <c:formatCode>mmm\-yy</c:formatCode>
                <c:ptCount val="1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</c:numCache>
            </c:numRef>
          </c:cat>
          <c:val>
            <c:numRef>
              <c:f>V.16!$D$3:$D$15</c:f>
              <c:numCache>
                <c:formatCode>0.00</c:formatCode>
                <c:ptCount val="13"/>
                <c:pt idx="0">
                  <c:v>117</c:v>
                </c:pt>
                <c:pt idx="1">
                  <c:v>132.5</c:v>
                </c:pt>
                <c:pt idx="2">
                  <c:v>142.80000000000001</c:v>
                </c:pt>
                <c:pt idx="3">
                  <c:v>152.1</c:v>
                </c:pt>
                <c:pt idx="4">
                  <c:v>151.30000000000001</c:v>
                </c:pt>
                <c:pt idx="5">
                  <c:v>131.19999999999999</c:v>
                </c:pt>
                <c:pt idx="6">
                  <c:v>130.69999999999999</c:v>
                </c:pt>
                <c:pt idx="7">
                  <c:v>108.6</c:v>
                </c:pt>
                <c:pt idx="8">
                  <c:v>108.9</c:v>
                </c:pt>
                <c:pt idx="9">
                  <c:v>99.8</c:v>
                </c:pt>
                <c:pt idx="10">
                  <c:v>92.6</c:v>
                </c:pt>
                <c:pt idx="11">
                  <c:v>93.3</c:v>
                </c:pt>
                <c:pt idx="12">
                  <c:v>111.84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DD-BA4D-B7B8-EB45BB6C2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790016"/>
        <c:axId val="184804096"/>
      </c:lineChart>
      <c:dateAx>
        <c:axId val="184790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804096"/>
        <c:crosses val="autoZero"/>
        <c:auto val="1"/>
        <c:lblOffset val="100"/>
        <c:baseTimeUnit val="months"/>
      </c:dateAx>
      <c:valAx>
        <c:axId val="18480409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Price ($/dmtu)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9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23983069310013"/>
          <c:y val="0.91433950197849612"/>
          <c:w val="0.57152002738788088"/>
          <c:h val="8.5660498021503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16750769930851"/>
          <c:y val="6.3525298509061134E-2"/>
          <c:w val="0.85643878551042074"/>
          <c:h val="0.68658425837882886"/>
        </c:manualLayout>
      </c:layout>
      <c:lineChart>
        <c:grouping val="standard"/>
        <c:varyColors val="0"/>
        <c:ser>
          <c:idx val="1"/>
          <c:order val="0"/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V.20!$C$2:$W$2</c:f>
              <c:numCache>
                <c:formatCode>mmm\-yy</c:formatCode>
                <c:ptCount val="2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</c:numCache>
            </c:numRef>
          </c:cat>
          <c:val>
            <c:numRef>
              <c:f>V.20!#REF!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V.20!#REF!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16-A64A-B9A1-0D5F6182EA0B}"/>
            </c:ext>
          </c:extLst>
        </c:ser>
        <c:ser>
          <c:idx val="0"/>
          <c:order val="1"/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V.20!$C$2:$W$2</c:f>
              <c:numCache>
                <c:formatCode>mmm\-yy</c:formatCode>
                <c:ptCount val="2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</c:numCache>
            </c:numRef>
          </c:cat>
          <c:val>
            <c:numRef>
              <c:f>V.20!#REF!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V.20!#REF!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216-A64A-B9A1-0D5F6182E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790016"/>
        <c:axId val="184804096"/>
      </c:lineChart>
      <c:dateAx>
        <c:axId val="184790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804096"/>
        <c:crosses val="autoZero"/>
        <c:auto val="1"/>
        <c:lblOffset val="100"/>
        <c:baseTimeUnit val="months"/>
      </c:dateAx>
      <c:valAx>
        <c:axId val="18480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chemeClr val="tx1"/>
                    </a:solidFill>
                  </a:rPr>
                  <a:t>Inflation</a:t>
                </a:r>
                <a:r>
                  <a:rPr lang="en-GB" baseline="0">
                    <a:solidFill>
                      <a:schemeClr val="tx1"/>
                    </a:solidFill>
                  </a:rPr>
                  <a:t> Rate (%)</a:t>
                </a:r>
                <a:endParaRPr lang="en-GB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9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7.em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ustomXml" Target="../ink/ink3.xml"/><Relationship Id="rId7" Type="http://schemas.openxmlformats.org/officeDocument/2006/relationships/image" Target="../media/image2.png"/><Relationship Id="rId1" Type="http://schemas.openxmlformats.org/officeDocument/2006/relationships/customXml" Target="../ink/ink1.xml"/><Relationship Id="rId6" Type="http://schemas.openxmlformats.org/officeDocument/2006/relationships/customXml" Target="../ink/ink2.xml"/><Relationship Id="rId5" Type="http://schemas.openxmlformats.org/officeDocument/2006/relationships/image" Target="../media/image1.png"/><Relationship Id="rId10" Type="http://schemas.openxmlformats.org/officeDocument/2006/relationships/image" Target="../media/image19.emf"/><Relationship Id="rId9" Type="http://schemas.openxmlformats.org/officeDocument/2006/relationships/image" Target="../media/image18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7" Type="http://schemas.openxmlformats.org/officeDocument/2006/relationships/image" Target="../media/image30.emf"/><Relationship Id="rId2" Type="http://schemas.openxmlformats.org/officeDocument/2006/relationships/image" Target="../media/image25.emf"/><Relationship Id="rId1" Type="http://schemas.openxmlformats.org/officeDocument/2006/relationships/chart" Target="../charts/chart5.xml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27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emf"/><Relationship Id="rId1" Type="http://schemas.openxmlformats.org/officeDocument/2006/relationships/chart" Target="../charts/chart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emf"/><Relationship Id="rId1" Type="http://schemas.openxmlformats.org/officeDocument/2006/relationships/image" Target="../media/image37.emf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emf"/><Relationship Id="rId3" Type="http://schemas.openxmlformats.org/officeDocument/2006/relationships/image" Target="../media/image41.emf"/><Relationship Id="rId7" Type="http://schemas.openxmlformats.org/officeDocument/2006/relationships/image" Target="../media/image45.emf"/><Relationship Id="rId2" Type="http://schemas.openxmlformats.org/officeDocument/2006/relationships/image" Target="../media/image40.emf"/><Relationship Id="rId1" Type="http://schemas.openxmlformats.org/officeDocument/2006/relationships/image" Target="../media/image39.emf"/><Relationship Id="rId6" Type="http://schemas.openxmlformats.org/officeDocument/2006/relationships/image" Target="../media/image44.emf"/><Relationship Id="rId5" Type="http://schemas.openxmlformats.org/officeDocument/2006/relationships/image" Target="../media/image43.emf"/><Relationship Id="rId4" Type="http://schemas.openxmlformats.org/officeDocument/2006/relationships/image" Target="../media/image4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6</xdr:row>
      <xdr:rowOff>0</xdr:rowOff>
    </xdr:from>
    <xdr:to>
      <xdr:col>14</xdr:col>
      <xdr:colOff>0</xdr:colOff>
      <xdr:row>25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3D6C22-AFFA-88D1-55D4-C9FCFE62B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1181100"/>
          <a:ext cx="7023100" cy="365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659</xdr:row>
      <xdr:rowOff>19050</xdr:rowOff>
    </xdr:from>
    <xdr:to>
      <xdr:col>2</xdr:col>
      <xdr:colOff>19050</xdr:colOff>
      <xdr:row>673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6733D1-C566-6741-8C80-332690C91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</xdr:colOff>
      <xdr:row>287</xdr:row>
      <xdr:rowOff>50800</xdr:rowOff>
    </xdr:from>
    <xdr:to>
      <xdr:col>2</xdr:col>
      <xdr:colOff>371475</xdr:colOff>
      <xdr:row>310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EF657D-C451-8443-B513-13C497826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689</xdr:row>
      <xdr:rowOff>114300</xdr:rowOff>
    </xdr:from>
    <xdr:to>
      <xdr:col>2</xdr:col>
      <xdr:colOff>57150</xdr:colOff>
      <xdr:row>704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C027597-7597-6B4A-9173-014A05DD3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12700</xdr:colOff>
      <xdr:row>2</xdr:row>
      <xdr:rowOff>63500</xdr:rowOff>
    </xdr:from>
    <xdr:to>
      <xdr:col>13</xdr:col>
      <xdr:colOff>469900</xdr:colOff>
      <xdr:row>21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CD8637-A043-583B-357E-C0AA7425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44900" y="558800"/>
          <a:ext cx="5842000" cy="3670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652100</xdr:colOff>
      <xdr:row>62</xdr:row>
      <xdr:rowOff>102980</xdr:rowOff>
    </xdr:from>
    <xdr:to>
      <xdr:col>90</xdr:col>
      <xdr:colOff>55200</xdr:colOff>
      <xdr:row>62</xdr:row>
      <xdr:rowOff>103340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A9CC82D-8AAF-4246-A48F-85447458F0BE}"/>
                </a:ext>
              </a:extLst>
            </xdr14:cNvPr>
            <xdr14:cNvContentPartPr/>
          </xdr14:nvContentPartPr>
          <xdr14:nvPr macro=""/>
          <xdr14:xfrm>
            <a:off x="11561400" y="10021680"/>
            <a:ext cx="360" cy="36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D3860812-30AD-FA40-3F2B-423F99221F2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1552760" y="10012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89</xdr:col>
      <xdr:colOff>649220</xdr:colOff>
      <xdr:row>62</xdr:row>
      <xdr:rowOff>57620</xdr:rowOff>
    </xdr:from>
    <xdr:to>
      <xdr:col>90</xdr:col>
      <xdr:colOff>52320</xdr:colOff>
      <xdr:row>62</xdr:row>
      <xdr:rowOff>65900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EC9D2A-B79D-E54E-B3F6-13562BF24AF4}"/>
                </a:ext>
              </a:extLst>
            </xdr14:cNvPr>
            <xdr14:cNvContentPartPr/>
          </xdr14:nvContentPartPr>
          <xdr14:nvPr macro=""/>
          <xdr14:xfrm>
            <a:off x="11558520" y="9976320"/>
            <a:ext cx="3240" cy="8280"/>
          </xdr14:xfrm>
        </xdr:contentPart>
      </mc:Choice>
      <mc:Fallback xmlns=""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7B1C8AA8-A604-3A6A-B155-B3642D50D28D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1549880" y="9967320"/>
              <a:ext cx="20880" cy="25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458900</xdr:colOff>
      <xdr:row>55</xdr:row>
      <xdr:rowOff>20960</xdr:rowOff>
    </xdr:from>
    <xdr:to>
      <xdr:col>0</xdr:col>
      <xdr:colOff>459260</xdr:colOff>
      <xdr:row>55</xdr:row>
      <xdr:rowOff>21320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3ECABF8-04A8-EC4F-B86A-D0563C2FC1F5}"/>
                </a:ext>
              </a:extLst>
            </xdr14:cNvPr>
            <xdr14:cNvContentPartPr/>
          </xdr14:nvContentPartPr>
          <xdr14:nvPr macro=""/>
          <xdr14:xfrm>
            <a:off x="1157400" y="8606160"/>
            <a:ext cx="360" cy="36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BBD5948A-9617-7B6C-7FCC-950CE0138794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148400" y="8597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63500</xdr:colOff>
      <xdr:row>8</xdr:row>
      <xdr:rowOff>50800</xdr:rowOff>
    </xdr:from>
    <xdr:to>
      <xdr:col>95</xdr:col>
      <xdr:colOff>533400</xdr:colOff>
      <xdr:row>24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73E40F-4185-A95C-04A6-62F992194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9200" y="1600200"/>
          <a:ext cx="4470400" cy="3124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114300</xdr:colOff>
      <xdr:row>8</xdr:row>
      <xdr:rowOff>25400</xdr:rowOff>
    </xdr:from>
    <xdr:to>
      <xdr:col>104</xdr:col>
      <xdr:colOff>330200</xdr:colOff>
      <xdr:row>24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932273-0D9A-3F62-6C44-33F5E716D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29300" y="1574800"/>
          <a:ext cx="4724400" cy="314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812800</xdr:colOff>
      <xdr:row>2</xdr:row>
      <xdr:rowOff>50800</xdr:rowOff>
    </xdr:from>
    <xdr:to>
      <xdr:col>11</xdr:col>
      <xdr:colOff>1231900</xdr:colOff>
      <xdr:row>19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DF06A2-6A22-079D-08B6-14F301C3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469900"/>
          <a:ext cx="7391400" cy="3556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2</xdr:row>
      <xdr:rowOff>62542</xdr:rowOff>
    </xdr:from>
    <xdr:to>
      <xdr:col>9</xdr:col>
      <xdr:colOff>758825</xdr:colOff>
      <xdr:row>33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D95C52-B948-8265-FDF4-5DFEABF92B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97"/>
        <a:stretch/>
      </xdr:blipFill>
      <xdr:spPr>
        <a:xfrm>
          <a:off x="4546600" y="443542"/>
          <a:ext cx="4483100" cy="5906458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3</xdr:row>
      <xdr:rowOff>25401</xdr:rowOff>
    </xdr:from>
    <xdr:to>
      <xdr:col>15</xdr:col>
      <xdr:colOff>419100</xdr:colOff>
      <xdr:row>32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5ED2C-D17B-D485-8561-64FFC0AAF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344"/>
        <a:stretch/>
      </xdr:blipFill>
      <xdr:spPr>
        <a:xfrm>
          <a:off x="9613900" y="596901"/>
          <a:ext cx="4305300" cy="56514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1568174</xdr:colOff>
      <xdr:row>7</xdr:row>
      <xdr:rowOff>110435</xdr:rowOff>
    </xdr:from>
    <xdr:to>
      <xdr:col>9</xdr:col>
      <xdr:colOff>619954</xdr:colOff>
      <xdr:row>23</xdr:row>
      <xdr:rowOff>92213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92FAD0-BE72-E82F-D082-611038E59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1131" y="1501913"/>
          <a:ext cx="5588000" cy="31623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10</xdr:col>
      <xdr:colOff>665922</xdr:colOff>
      <xdr:row>24</xdr:row>
      <xdr:rowOff>19878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C06C86-32B1-190D-1DE1-403BD41CB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8957" y="1590261"/>
          <a:ext cx="5613400" cy="3200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127000</xdr:rowOff>
    </xdr:from>
    <xdr:to>
      <xdr:col>12</xdr:col>
      <xdr:colOff>0</xdr:colOff>
      <xdr:row>12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6A777B4-98CB-344D-A5C6-94624DF15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1</xdr:row>
      <xdr:rowOff>0</xdr:rowOff>
    </xdr:from>
    <xdr:to>
      <xdr:col>17</xdr:col>
      <xdr:colOff>114300</xdr:colOff>
      <xdr:row>14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513FF0-832B-20F0-4940-17125EBFC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67700" y="190500"/>
          <a:ext cx="2806700" cy="2768600"/>
        </a:xfrm>
        <a:prstGeom prst="rect">
          <a:avLst/>
        </a:prstGeom>
      </xdr:spPr>
    </xdr:pic>
    <xdr:clientData/>
  </xdr:twoCellAnchor>
  <xdr:twoCellAnchor editAs="oneCell">
    <xdr:from>
      <xdr:col>17</xdr:col>
      <xdr:colOff>330200</xdr:colOff>
      <xdr:row>1</xdr:row>
      <xdr:rowOff>25400</xdr:rowOff>
    </xdr:from>
    <xdr:to>
      <xdr:col>21</xdr:col>
      <xdr:colOff>444500</xdr:colOff>
      <xdr:row>15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812254-244B-D7FC-6951-BC5D827BD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90300" y="215900"/>
          <a:ext cx="2806700" cy="27686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17</xdr:col>
      <xdr:colOff>114300</xdr:colOff>
      <xdr:row>30</xdr:row>
      <xdr:rowOff>101600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11C3B0-231A-63E0-A094-8C6F9D0B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67700" y="3162300"/>
          <a:ext cx="2806700" cy="2768600"/>
        </a:xfrm>
        <a:prstGeom prst="rect">
          <a:avLst/>
        </a:prstGeom>
      </xdr:spPr>
    </xdr:pic>
    <xdr:clientData/>
  </xdr:twoCellAnchor>
  <xdr:twoCellAnchor editAs="oneCell">
    <xdr:from>
      <xdr:col>17</xdr:col>
      <xdr:colOff>330200</xdr:colOff>
      <xdr:row>15</xdr:row>
      <xdr:rowOff>139700</xdr:rowOff>
    </xdr:from>
    <xdr:to>
      <xdr:col>21</xdr:col>
      <xdr:colOff>444500</xdr:colOff>
      <xdr:row>30</xdr:row>
      <xdr:rowOff>50800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965B46-087E-BE3F-E91D-FE6640A9F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90300" y="3111500"/>
          <a:ext cx="2806700" cy="27686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31</xdr:row>
      <xdr:rowOff>63500</xdr:rowOff>
    </xdr:from>
    <xdr:to>
      <xdr:col>17</xdr:col>
      <xdr:colOff>114300</xdr:colOff>
      <xdr:row>45</xdr:row>
      <xdr:rowOff>165100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DC20E33-BA2E-146B-1349-39E7041C8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67700" y="6083300"/>
          <a:ext cx="2806700" cy="2768600"/>
        </a:xfrm>
        <a:prstGeom prst="rect">
          <a:avLst/>
        </a:prstGeom>
      </xdr:spPr>
    </xdr:pic>
    <xdr:clientData/>
  </xdr:twoCellAnchor>
  <xdr:twoCellAnchor editAs="oneCell">
    <xdr:from>
      <xdr:col>17</xdr:col>
      <xdr:colOff>330200</xdr:colOff>
      <xdr:row>31</xdr:row>
      <xdr:rowOff>63500</xdr:rowOff>
    </xdr:from>
    <xdr:to>
      <xdr:col>21</xdr:col>
      <xdr:colOff>444500</xdr:colOff>
      <xdr:row>45</xdr:row>
      <xdr:rowOff>165100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BEB47FE-891E-26DC-4202-590D3D490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90300" y="6083300"/>
          <a:ext cx="2806700" cy="27686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</xdr:colOff>
      <xdr:row>3</xdr:row>
      <xdr:rowOff>117622</xdr:rowOff>
    </xdr:from>
    <xdr:to>
      <xdr:col>10</xdr:col>
      <xdr:colOff>88900</xdr:colOff>
      <xdr:row>21</xdr:row>
      <xdr:rowOff>177799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B610E6-165C-9CE8-91D4-90C884182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0" y="1171722"/>
          <a:ext cx="5003800" cy="37177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6</xdr:row>
      <xdr:rowOff>173182</xdr:rowOff>
    </xdr:from>
    <xdr:to>
      <xdr:col>11</xdr:col>
      <xdr:colOff>314036</xdr:colOff>
      <xdr:row>19</xdr:row>
      <xdr:rowOff>174336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CD88CDD-9EEB-C3E0-3E4B-6FD0B45AD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0363" y="1373909"/>
          <a:ext cx="5740400" cy="25527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115454</xdr:colOff>
      <xdr:row>6</xdr:row>
      <xdr:rowOff>184727</xdr:rowOff>
    </xdr:from>
    <xdr:to>
      <xdr:col>11</xdr:col>
      <xdr:colOff>417945</xdr:colOff>
      <xdr:row>21</xdr:row>
      <xdr:rowOff>21936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71E984-EC35-3DA2-5E03-BBC992651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8818" y="1385454"/>
          <a:ext cx="5740400" cy="278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16</xdr:row>
      <xdr:rowOff>63500</xdr:rowOff>
    </xdr:from>
    <xdr:to>
      <xdr:col>9</xdr:col>
      <xdr:colOff>800100</xdr:colOff>
      <xdr:row>33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39FD33-39E1-1FC9-96DC-FC2FA824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3276600"/>
          <a:ext cx="7239000" cy="3238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254577</xdr:colOff>
      <xdr:row>4</xdr:row>
      <xdr:rowOff>0</xdr:rowOff>
    </xdr:from>
    <xdr:to>
      <xdr:col>16</xdr:col>
      <xdr:colOff>242454</xdr:colOff>
      <xdr:row>4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EB218A-B621-1545-98F3-CFBD881E7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7</xdr:row>
      <xdr:rowOff>0</xdr:rowOff>
    </xdr:from>
    <xdr:to>
      <xdr:col>12</xdr:col>
      <xdr:colOff>337128</xdr:colOff>
      <xdr:row>21</xdr:row>
      <xdr:rowOff>20782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62D1F6-77D0-89D1-5C92-0196DAABF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7364" y="1397000"/>
          <a:ext cx="5740400" cy="2768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9</xdr:col>
      <xdr:colOff>441037</xdr:colOff>
      <xdr:row>21</xdr:row>
      <xdr:rowOff>84282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457C773-0F44-457B-86DC-34CFA8407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364" y="1397000"/>
          <a:ext cx="5740400" cy="2832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8</xdr:col>
      <xdr:colOff>187037</xdr:colOff>
      <xdr:row>24</xdr:row>
      <xdr:rowOff>34636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9CC086-BE51-F67B-D984-F6714C9E4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364" y="1604818"/>
          <a:ext cx="5740400" cy="3175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3</xdr:row>
      <xdr:rowOff>88900</xdr:rowOff>
    </xdr:from>
    <xdr:to>
      <xdr:col>8</xdr:col>
      <xdr:colOff>127000</xdr:colOff>
      <xdr:row>18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4FDB6A-C8CA-69FF-5BE7-59CFE9B2B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673100"/>
          <a:ext cx="2806700" cy="280670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3</xdr:row>
      <xdr:rowOff>101600</xdr:rowOff>
    </xdr:from>
    <xdr:to>
      <xdr:col>12</xdr:col>
      <xdr:colOff>457200</xdr:colOff>
      <xdr:row>18</xdr:row>
      <xdr:rowOff>50800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8B075D-0F0B-DA23-2532-9F987677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0700" y="685800"/>
          <a:ext cx="2806700" cy="28067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562840</xdr:colOff>
      <xdr:row>2</xdr:row>
      <xdr:rowOff>14432</xdr:rowOff>
    </xdr:from>
    <xdr:to>
      <xdr:col>26</xdr:col>
      <xdr:colOff>590838</xdr:colOff>
      <xdr:row>16</xdr:row>
      <xdr:rowOff>181841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E65014-6178-1F5A-CDD4-B8BF0964F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7954" y="389659"/>
          <a:ext cx="3429000" cy="2794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216478</xdr:colOff>
      <xdr:row>2</xdr:row>
      <xdr:rowOff>72159</xdr:rowOff>
    </xdr:from>
    <xdr:to>
      <xdr:col>32</xdr:col>
      <xdr:colOff>190500</xdr:colOff>
      <xdr:row>17</xdr:row>
      <xdr:rowOff>64654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1D0B34-A748-AC3A-1E10-894EFC462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1364" y="447386"/>
          <a:ext cx="3365500" cy="2806700"/>
        </a:xfrm>
        <a:prstGeom prst="rect">
          <a:avLst/>
        </a:prstGeom>
      </xdr:spPr>
    </xdr:pic>
    <xdr:clientData/>
  </xdr:twoCellAnchor>
  <xdr:twoCellAnchor editAs="oneCell">
    <xdr:from>
      <xdr:col>21</xdr:col>
      <xdr:colOff>562840</xdr:colOff>
      <xdr:row>17</xdr:row>
      <xdr:rowOff>129886</xdr:rowOff>
    </xdr:from>
    <xdr:to>
      <xdr:col>26</xdr:col>
      <xdr:colOff>562263</xdr:colOff>
      <xdr:row>33</xdr:row>
      <xdr:rowOff>23668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F2A9F3-54AE-7374-2DBF-22328CBA3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07954" y="3319318"/>
          <a:ext cx="3390900" cy="28956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216477</xdr:colOff>
      <xdr:row>18</xdr:row>
      <xdr:rowOff>28864</xdr:rowOff>
    </xdr:from>
    <xdr:to>
      <xdr:col>32</xdr:col>
      <xdr:colOff>126999</xdr:colOff>
      <xdr:row>33</xdr:row>
      <xdr:rowOff>34059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72B337D-A224-2D21-E191-9EB6550A0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31363" y="3405909"/>
          <a:ext cx="3302000" cy="2819400"/>
        </a:xfrm>
        <a:prstGeom prst="rect">
          <a:avLst/>
        </a:prstGeom>
      </xdr:spPr>
    </xdr:pic>
    <xdr:clientData/>
  </xdr:twoCellAnchor>
  <xdr:twoCellAnchor editAs="oneCell">
    <xdr:from>
      <xdr:col>21</xdr:col>
      <xdr:colOff>562840</xdr:colOff>
      <xdr:row>33</xdr:row>
      <xdr:rowOff>144318</xdr:rowOff>
    </xdr:from>
    <xdr:to>
      <xdr:col>26</xdr:col>
      <xdr:colOff>562840</xdr:colOff>
      <xdr:row>48</xdr:row>
      <xdr:rowOff>149514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138C3B9-4740-9337-94B4-A3D7B3A3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07954" y="6335568"/>
          <a:ext cx="3391477" cy="28194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216478</xdr:colOff>
      <xdr:row>33</xdr:row>
      <xdr:rowOff>129886</xdr:rowOff>
    </xdr:from>
    <xdr:to>
      <xdr:col>32</xdr:col>
      <xdr:colOff>115454</xdr:colOff>
      <xdr:row>48</xdr:row>
      <xdr:rowOff>147782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64F3C5B-8280-C752-2793-89E919D5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031364" y="6321136"/>
          <a:ext cx="3290454" cy="2832100"/>
        </a:xfrm>
        <a:prstGeom prst="rect">
          <a:avLst/>
        </a:prstGeom>
      </xdr:spPr>
    </xdr:pic>
    <xdr:clientData/>
  </xdr:twoCellAnchor>
  <xdr:twoCellAnchor editAs="oneCell">
    <xdr:from>
      <xdr:col>21</xdr:col>
      <xdr:colOff>548408</xdr:colOff>
      <xdr:row>49</xdr:row>
      <xdr:rowOff>158751</xdr:rowOff>
    </xdr:from>
    <xdr:to>
      <xdr:col>26</xdr:col>
      <xdr:colOff>562840</xdr:colOff>
      <xdr:row>65</xdr:row>
      <xdr:rowOff>1733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230B61E-0826-5255-F78E-754E76CC1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93522" y="9351819"/>
          <a:ext cx="3405909" cy="2844800"/>
        </a:xfrm>
        <a:prstGeom prst="rect">
          <a:avLst/>
        </a:prstGeom>
      </xdr:spPr>
    </xdr:pic>
    <xdr:clientData/>
  </xdr:twoCellAnchor>
  <xdr:twoCellAnchor editAs="oneCell">
    <xdr:from>
      <xdr:col>27</xdr:col>
      <xdr:colOff>202046</xdr:colOff>
      <xdr:row>50</xdr:row>
      <xdr:rowOff>0</xdr:rowOff>
    </xdr:from>
    <xdr:to>
      <xdr:col>32</xdr:col>
      <xdr:colOff>87168</xdr:colOff>
      <xdr:row>65</xdr:row>
      <xdr:rowOff>30596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1FAE21F-C13F-0B3A-CCB9-69524739B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16932" y="9380682"/>
          <a:ext cx="3276600" cy="28448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28863</xdr:colOff>
      <xdr:row>7</xdr:row>
      <xdr:rowOff>86589</xdr:rowOff>
    </xdr:from>
    <xdr:to>
      <xdr:col>10</xdr:col>
      <xdr:colOff>591992</xdr:colOff>
      <xdr:row>23</xdr:row>
      <xdr:rowOff>146228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D79BA0-99AD-C744-AD4F-1A1ED8F28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6931" y="1399884"/>
          <a:ext cx="6667500" cy="3061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12700</xdr:colOff>
      <xdr:row>8</xdr:row>
      <xdr:rowOff>165100</xdr:rowOff>
    </xdr:from>
    <xdr:to>
      <xdr:col>24</xdr:col>
      <xdr:colOff>76200</xdr:colOff>
      <xdr:row>29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60E673-68AE-A5DA-F2E2-7164EAB96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300" y="1701800"/>
          <a:ext cx="6997700" cy="3898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650875</xdr:colOff>
      <xdr:row>2</xdr:row>
      <xdr:rowOff>174625</xdr:rowOff>
    </xdr:from>
    <xdr:to>
      <xdr:col>18</xdr:col>
      <xdr:colOff>422275</xdr:colOff>
      <xdr:row>26</xdr:row>
      <xdr:rowOff>142360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A6714D-EB82-7FCB-3357-3DA8971B0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7875" y="571500"/>
          <a:ext cx="7772400" cy="4539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14432</xdr:colOff>
      <xdr:row>46</xdr:row>
      <xdr:rowOff>43296</xdr:rowOff>
    </xdr:from>
    <xdr:to>
      <xdr:col>7</xdr:col>
      <xdr:colOff>822613</xdr:colOff>
      <xdr:row>62</xdr:row>
      <xdr:rowOff>13278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8424AE-6B93-1605-8027-742298426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546" y="8543637"/>
          <a:ext cx="4055340" cy="2971800"/>
        </a:xfrm>
        <a:prstGeom prst="rect">
          <a:avLst/>
        </a:prstGeom>
      </xdr:spPr>
    </xdr:pic>
    <xdr:clientData/>
  </xdr:twoCellAnchor>
  <xdr:twoCellAnchor editAs="oneCell">
    <xdr:from>
      <xdr:col>8</xdr:col>
      <xdr:colOff>202044</xdr:colOff>
      <xdr:row>46</xdr:row>
      <xdr:rowOff>1</xdr:rowOff>
    </xdr:from>
    <xdr:to>
      <xdr:col>13</xdr:col>
      <xdr:colOff>389659</xdr:colOff>
      <xdr:row>62</xdr:row>
      <xdr:rowOff>122383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94992B-43F6-3752-6747-090B9C822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2726" y="8687956"/>
          <a:ext cx="4589319" cy="3124200"/>
        </a:xfrm>
        <a:prstGeom prst="rect">
          <a:avLst/>
        </a:prstGeom>
      </xdr:spPr>
    </xdr:pic>
    <xdr:clientData/>
  </xdr:twoCellAnchor>
  <xdr:twoCellAnchor editAs="oneCell">
    <xdr:from>
      <xdr:col>8</xdr:col>
      <xdr:colOff>259773</xdr:colOff>
      <xdr:row>28</xdr:row>
      <xdr:rowOff>72160</xdr:rowOff>
    </xdr:from>
    <xdr:to>
      <xdr:col>13</xdr:col>
      <xdr:colOff>455469</xdr:colOff>
      <xdr:row>45</xdr:row>
      <xdr:rowOff>32328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6F7B29F-967F-05DB-10D8-1F34EE37E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00455" y="5383069"/>
          <a:ext cx="4597400" cy="31496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533976</xdr:colOff>
      <xdr:row>27</xdr:row>
      <xdr:rowOff>158750</xdr:rowOff>
    </xdr:from>
    <xdr:to>
      <xdr:col>8</xdr:col>
      <xdr:colOff>57726</xdr:colOff>
      <xdr:row>44</xdr:row>
      <xdr:rowOff>30018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0BB7D48-7CC4-D38C-869A-71D180873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8749" y="5282045"/>
          <a:ext cx="4199659" cy="3060700"/>
        </a:xfrm>
        <a:prstGeom prst="rect">
          <a:avLst/>
        </a:prstGeom>
      </xdr:spPr>
    </xdr:pic>
    <xdr:clientData/>
  </xdr:twoCellAnchor>
  <xdr:twoCellAnchor editAs="oneCell">
    <xdr:from>
      <xdr:col>8</xdr:col>
      <xdr:colOff>331931</xdr:colOff>
      <xdr:row>11</xdr:row>
      <xdr:rowOff>28865</xdr:rowOff>
    </xdr:from>
    <xdr:to>
      <xdr:col>13</xdr:col>
      <xdr:colOff>195713</xdr:colOff>
      <xdr:row>26</xdr:row>
      <xdr:rowOff>86592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30812F6-0CE2-38FA-DB74-0187310C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72613" y="2150342"/>
          <a:ext cx="4265486" cy="2871932"/>
        </a:xfrm>
        <a:prstGeom prst="rect">
          <a:avLst/>
        </a:prstGeom>
      </xdr:spPr>
    </xdr:pic>
    <xdr:clientData/>
  </xdr:twoCellAnchor>
  <xdr:twoCellAnchor editAs="oneCell">
    <xdr:from>
      <xdr:col>1</xdr:col>
      <xdr:colOff>865908</xdr:colOff>
      <xdr:row>12</xdr:row>
      <xdr:rowOff>57728</xdr:rowOff>
    </xdr:from>
    <xdr:to>
      <xdr:col>8</xdr:col>
      <xdr:colOff>51576</xdr:colOff>
      <xdr:row>26</xdr:row>
      <xdr:rowOff>129887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DC1040-6BC3-44D1-89DD-9CD1FDAC6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30681" y="2179205"/>
          <a:ext cx="4179077" cy="2698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</xdr:row>
      <xdr:rowOff>177800</xdr:rowOff>
    </xdr:from>
    <xdr:to>
      <xdr:col>14</xdr:col>
      <xdr:colOff>3175</xdr:colOff>
      <xdr:row>20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B4DD5A-562F-DA64-852F-2E65AE2D6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5500" y="558800"/>
          <a:ext cx="6146800" cy="3378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711200</xdr:colOff>
      <xdr:row>12</xdr:row>
      <xdr:rowOff>63500</xdr:rowOff>
    </xdr:from>
    <xdr:to>
      <xdr:col>10</xdr:col>
      <xdr:colOff>711200</xdr:colOff>
      <xdr:row>28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0367DE-79CC-43AB-5CA2-79B5FA77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0" y="2349500"/>
          <a:ext cx="4381500" cy="31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12</xdr:row>
      <xdr:rowOff>76200</xdr:rowOff>
    </xdr:from>
    <xdr:to>
      <xdr:col>5</xdr:col>
      <xdr:colOff>609600</xdr:colOff>
      <xdr:row>28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658FD0-D5EE-FC16-414D-182C9159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00" y="2362200"/>
          <a:ext cx="4127500" cy="3098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406400</xdr:colOff>
      <xdr:row>3</xdr:row>
      <xdr:rowOff>114300</xdr:rowOff>
    </xdr:from>
    <xdr:to>
      <xdr:col>8</xdr:col>
      <xdr:colOff>152400</xdr:colOff>
      <xdr:row>21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06E4A-9886-195D-12A7-671360614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762000"/>
          <a:ext cx="4038600" cy="3479800"/>
        </a:xfrm>
        <a:prstGeom prst="rect">
          <a:avLst/>
        </a:prstGeom>
      </xdr:spPr>
    </xdr:pic>
    <xdr:clientData/>
  </xdr:twoCellAnchor>
  <xdr:twoCellAnchor editAs="oneCell">
    <xdr:from>
      <xdr:col>8</xdr:col>
      <xdr:colOff>279400</xdr:colOff>
      <xdr:row>3</xdr:row>
      <xdr:rowOff>152400</xdr:rowOff>
    </xdr:from>
    <xdr:to>
      <xdr:col>11</xdr:col>
      <xdr:colOff>812800</xdr:colOff>
      <xdr:row>21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569D5E-F064-6F2E-916E-F006232B4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4500" y="800100"/>
          <a:ext cx="4406900" cy="3403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396875</xdr:colOff>
      <xdr:row>0</xdr:row>
      <xdr:rowOff>0</xdr:rowOff>
    </xdr:from>
    <xdr:to>
      <xdr:col>30</xdr:col>
      <xdr:colOff>92075</xdr:colOff>
      <xdr:row>0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D2FDF9-4022-3746-AA04-15527F6E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</xdr:colOff>
      <xdr:row>6</xdr:row>
      <xdr:rowOff>63500</xdr:rowOff>
    </xdr:from>
    <xdr:to>
      <xdr:col>9</xdr:col>
      <xdr:colOff>520700</xdr:colOff>
      <xdr:row>23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D2DE98-18C6-CD9C-24DD-C02CFC779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1206500"/>
          <a:ext cx="5892800" cy="3238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rendra%20Jena/Downloads/CPI%20(updated%2014%20Nov%2020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rendra%20Jena/Downloads/WPI%20(updated%2014%20Nov%20202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rry/Desktop/ES%20Prices%20annd%20Inflation/Inputs/NHB/NHB%20RESIDEX%20Indices%20-%20June%202013%20to%20Jun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 Series"/>
      <sheetName val="Indices"/>
      <sheetName val="Inflation"/>
      <sheetName val="Contribution"/>
      <sheetName val="Highlights"/>
      <sheetName val="graphs"/>
      <sheetName val="contribution to food inflation"/>
      <sheetName val="point contri"/>
      <sheetName val="M-o-M"/>
      <sheetName val="Q-o-Q"/>
      <sheetName val="Sheet1"/>
      <sheetName val="Annual"/>
      <sheetName val="Contr. Graph"/>
      <sheetName val="Graph"/>
      <sheetName val="Table"/>
      <sheetName val="Pinksheet"/>
      <sheetName val="Weights"/>
      <sheetName val="Base &amp; Price Effect"/>
      <sheetName val="FAO FPI (Month)"/>
      <sheetName val="FAO FPI (Annual)"/>
    </sheetNames>
    <sheetDataSet>
      <sheetData sheetId="0"/>
      <sheetData sheetId="1">
        <row r="3">
          <cell r="A3" t="str">
            <v>Sector</v>
          </cell>
        </row>
        <row r="31">
          <cell r="E31">
            <v>105.1</v>
          </cell>
          <cell r="F31">
            <v>105.8</v>
          </cell>
          <cell r="G31">
            <v>106</v>
          </cell>
          <cell r="H31">
            <v>106.4</v>
          </cell>
          <cell r="I31">
            <v>107.2</v>
          </cell>
          <cell r="J31">
            <v>108.9</v>
          </cell>
          <cell r="K31">
            <v>110.7</v>
          </cell>
          <cell r="L31">
            <v>112.1</v>
          </cell>
          <cell r="M31">
            <v>114.2</v>
          </cell>
          <cell r="N31">
            <v>115.5</v>
          </cell>
          <cell r="O31">
            <v>117.4</v>
          </cell>
          <cell r="P31">
            <v>115.5</v>
          </cell>
          <cell r="Q31">
            <v>114.2</v>
          </cell>
          <cell r="R31">
            <v>114</v>
          </cell>
          <cell r="S31">
            <v>114.6</v>
          </cell>
          <cell r="T31">
            <v>115.4</v>
          </cell>
          <cell r="U31">
            <v>116</v>
          </cell>
          <cell r="V31">
            <v>117</v>
          </cell>
          <cell r="W31">
            <v>119.5</v>
          </cell>
          <cell r="X31">
            <v>120.7</v>
          </cell>
          <cell r="Y31">
            <v>120.9</v>
          </cell>
          <cell r="Z31">
            <v>121</v>
          </cell>
          <cell r="AA31">
            <v>121.1</v>
          </cell>
          <cell r="AB31">
            <v>120.3</v>
          </cell>
          <cell r="AC31">
            <v>120.3</v>
          </cell>
          <cell r="AD31">
            <v>120.6</v>
          </cell>
          <cell r="AE31">
            <v>121.1</v>
          </cell>
          <cell r="AF31">
            <v>121.5</v>
          </cell>
          <cell r="AG31">
            <v>122.4</v>
          </cell>
          <cell r="AH31">
            <v>124.1</v>
          </cell>
          <cell r="AI31">
            <v>124.7</v>
          </cell>
          <cell r="AJ31">
            <v>126.1</v>
          </cell>
          <cell r="AK31">
            <v>127</v>
          </cell>
          <cell r="AL31">
            <v>127.7</v>
          </cell>
          <cell r="AM31">
            <v>128.30000000000001</v>
          </cell>
          <cell r="AN31">
            <v>127.9</v>
          </cell>
          <cell r="AO31">
            <v>128.1</v>
          </cell>
          <cell r="AP31">
            <v>127.9</v>
          </cell>
          <cell r="AQ31">
            <v>128</v>
          </cell>
          <cell r="AR31">
            <v>129</v>
          </cell>
          <cell r="AS31">
            <v>130.30000000000001</v>
          </cell>
          <cell r="AT31">
            <v>131.9</v>
          </cell>
          <cell r="AU31">
            <v>133</v>
          </cell>
          <cell r="AV31">
            <v>133.5</v>
          </cell>
          <cell r="AW31">
            <v>133.4</v>
          </cell>
          <cell r="AX31">
            <v>133.80000000000001</v>
          </cell>
          <cell r="AY31">
            <v>133.6</v>
          </cell>
          <cell r="AZ31">
            <v>132.80000000000001</v>
          </cell>
          <cell r="BA31">
            <v>132.4</v>
          </cell>
          <cell r="BB31">
            <v>132.6</v>
          </cell>
          <cell r="BC31">
            <v>132.80000000000001</v>
          </cell>
          <cell r="BD31">
            <v>132.9</v>
          </cell>
          <cell r="BE31">
            <v>133.30000000000001</v>
          </cell>
          <cell r="BF31">
            <v>133.9</v>
          </cell>
          <cell r="BG31">
            <v>136.19999999999999</v>
          </cell>
          <cell r="BH31">
            <v>137.80000000000001</v>
          </cell>
          <cell r="BI31">
            <v>137.6</v>
          </cell>
          <cell r="BJ31">
            <v>138.30000000000001</v>
          </cell>
          <cell r="BK31">
            <v>140</v>
          </cell>
          <cell r="BL31">
            <v>139.80000000000001</v>
          </cell>
          <cell r="BM31">
            <v>139.30000000000001</v>
          </cell>
          <cell r="BN31">
            <v>138.5</v>
          </cell>
          <cell r="BO31">
            <v>138.69999999999999</v>
          </cell>
          <cell r="BP31">
            <v>139.1</v>
          </cell>
          <cell r="BQ31">
            <v>139.80000000000001</v>
          </cell>
          <cell r="BR31">
            <v>140.5</v>
          </cell>
          <cell r="BS31">
            <v>141.80000000000001</v>
          </cell>
          <cell r="BT31">
            <v>142.5</v>
          </cell>
          <cell r="BU31">
            <v>142.1</v>
          </cell>
          <cell r="BV31">
            <v>142.19999999999999</v>
          </cell>
          <cell r="BW31">
            <v>142.4</v>
          </cell>
          <cell r="BX31">
            <v>141.9</v>
          </cell>
          <cell r="BY31">
            <v>141</v>
          </cell>
          <cell r="BZ31">
            <v>141</v>
          </cell>
          <cell r="CA31">
            <v>141.19999999999999</v>
          </cell>
          <cell r="CB31">
            <v>141.69999999999999</v>
          </cell>
          <cell r="CC31">
            <v>142.4</v>
          </cell>
          <cell r="CD31">
            <v>143.6</v>
          </cell>
          <cell r="CE31">
            <v>144.9</v>
          </cell>
          <cell r="CF31">
            <v>145.69999999999999</v>
          </cell>
          <cell r="CG31">
            <v>146.69999999999999</v>
          </cell>
          <cell r="CH31">
            <v>148.30000000000001</v>
          </cell>
          <cell r="CI31">
            <v>149.9</v>
          </cell>
          <cell r="CJ31">
            <v>152.30000000000001</v>
          </cell>
          <cell r="CK31">
            <v>151.9</v>
          </cell>
          <cell r="CL31">
            <v>150.4</v>
          </cell>
          <cell r="CM31">
            <v>149.80000000000001</v>
          </cell>
          <cell r="CN31">
            <v>151.9</v>
          </cell>
          <cell r="CO31">
            <v>151.19999999999999</v>
          </cell>
          <cell r="CP31">
            <v>152.69999999999999</v>
          </cell>
          <cell r="CQ31">
            <v>154.69999999999999</v>
          </cell>
          <cell r="CR31">
            <v>155.4</v>
          </cell>
          <cell r="CS31">
            <v>157.5</v>
          </cell>
          <cell r="CT31">
            <v>159.80000000000001</v>
          </cell>
          <cell r="CU31">
            <v>160.69999999999999</v>
          </cell>
          <cell r="CV31">
            <v>158.5</v>
          </cell>
          <cell r="CW31">
            <v>156.80000000000001</v>
          </cell>
          <cell r="CX31">
            <v>156.69999999999999</v>
          </cell>
          <cell r="CY31">
            <v>156.69999999999999</v>
          </cell>
          <cell r="CZ31">
            <v>157.6</v>
          </cell>
          <cell r="DA31">
            <v>161.1</v>
          </cell>
          <cell r="DB31">
            <v>162.1</v>
          </cell>
          <cell r="DC31">
            <v>163.19999999999999</v>
          </cell>
          <cell r="DD31">
            <v>163.6</v>
          </cell>
          <cell r="DE31">
            <v>164</v>
          </cell>
          <cell r="DF31">
            <v>166.3</v>
          </cell>
          <cell r="DG31">
            <v>167.6</v>
          </cell>
          <cell r="DH31">
            <v>167</v>
          </cell>
          <cell r="DI31">
            <v>166.4</v>
          </cell>
          <cell r="DJ31">
            <v>166.7</v>
          </cell>
          <cell r="DK31">
            <v>168.7</v>
          </cell>
          <cell r="DL31">
            <v>170.8</v>
          </cell>
          <cell r="DM31">
            <v>172.5</v>
          </cell>
          <cell r="DN31">
            <v>173.6</v>
          </cell>
          <cell r="DO31">
            <v>174.3</v>
          </cell>
          <cell r="DP31">
            <v>175.3</v>
          </cell>
          <cell r="DQ31">
            <v>176.4</v>
          </cell>
        </row>
        <row r="32">
          <cell r="E32">
            <v>105.3</v>
          </cell>
          <cell r="F32">
            <v>106.2</v>
          </cell>
          <cell r="G32">
            <v>106.4</v>
          </cell>
          <cell r="H32">
            <v>106.9</v>
          </cell>
          <cell r="I32">
            <v>107.9</v>
          </cell>
          <cell r="J32">
            <v>110.6</v>
          </cell>
          <cell r="K32">
            <v>113.3</v>
          </cell>
          <cell r="L32">
            <v>115.3</v>
          </cell>
          <cell r="M32">
            <v>118.4</v>
          </cell>
          <cell r="N32">
            <v>120.7</v>
          </cell>
          <cell r="O32">
            <v>123.6</v>
          </cell>
          <cell r="P32">
            <v>119.1</v>
          </cell>
          <cell r="Q32">
            <v>115.9</v>
          </cell>
          <cell r="R32">
            <v>115.1</v>
          </cell>
          <cell r="S32">
            <v>116</v>
          </cell>
          <cell r="T32">
            <v>117.2</v>
          </cell>
          <cell r="U32">
            <v>118.2</v>
          </cell>
          <cell r="V32">
            <v>119.5</v>
          </cell>
          <cell r="W32">
            <v>123.8</v>
          </cell>
          <cell r="X32">
            <v>126</v>
          </cell>
          <cell r="Y32">
            <v>125.9</v>
          </cell>
          <cell r="Z32">
            <v>125.5</v>
          </cell>
          <cell r="AA32">
            <v>125.2</v>
          </cell>
          <cell r="AB32">
            <v>123.3</v>
          </cell>
          <cell r="AC32">
            <v>122.6</v>
          </cell>
          <cell r="AD32">
            <v>122.5</v>
          </cell>
          <cell r="AE32">
            <v>122.7</v>
          </cell>
          <cell r="AF32">
            <v>123.1</v>
          </cell>
          <cell r="AG32">
            <v>123.8</v>
          </cell>
          <cell r="AH32">
            <v>126.2</v>
          </cell>
          <cell r="AI32">
            <v>127.2</v>
          </cell>
          <cell r="AJ32">
            <v>129.80000000000001</v>
          </cell>
          <cell r="AK32">
            <v>131</v>
          </cell>
          <cell r="AL32">
            <v>132</v>
          </cell>
          <cell r="AM32">
            <v>132.4</v>
          </cell>
          <cell r="AN32">
            <v>131.19999999999999</v>
          </cell>
          <cell r="AO32">
            <v>131.1</v>
          </cell>
          <cell r="AP32">
            <v>129.80000000000001</v>
          </cell>
          <cell r="AQ32">
            <v>129.80000000000001</v>
          </cell>
          <cell r="AR32">
            <v>131.30000000000001</v>
          </cell>
          <cell r="AS32">
            <v>133.30000000000001</v>
          </cell>
          <cell r="AT32">
            <v>135.9</v>
          </cell>
          <cell r="AU32">
            <v>137.6</v>
          </cell>
          <cell r="AV32">
            <v>138</v>
          </cell>
          <cell r="AW32">
            <v>136.9</v>
          </cell>
          <cell r="AX32">
            <v>137.1</v>
          </cell>
          <cell r="AY32">
            <v>136.1</v>
          </cell>
          <cell r="AZ32">
            <v>133.9</v>
          </cell>
          <cell r="BA32">
            <v>132.6</v>
          </cell>
          <cell r="BB32">
            <v>132.5</v>
          </cell>
          <cell r="BC32">
            <v>132.19999999999999</v>
          </cell>
          <cell r="BD32">
            <v>132.19999999999999</v>
          </cell>
          <cell r="BE32">
            <v>132.5</v>
          </cell>
          <cell r="BF32">
            <v>133.69999999999999</v>
          </cell>
          <cell r="BG32">
            <v>137.69999999999999</v>
          </cell>
          <cell r="BH32">
            <v>139.9</v>
          </cell>
          <cell r="BI32">
            <v>138.69999999999999</v>
          </cell>
          <cell r="BJ32">
            <v>139.5</v>
          </cell>
          <cell r="BK32">
            <v>141.6</v>
          </cell>
          <cell r="BL32">
            <v>140.69999999999999</v>
          </cell>
          <cell r="BM32">
            <v>139.30000000000001</v>
          </cell>
          <cell r="BN32">
            <v>137.4</v>
          </cell>
          <cell r="BO32">
            <v>137.1</v>
          </cell>
          <cell r="BP32">
            <v>137</v>
          </cell>
          <cell r="BQ32">
            <v>137.5</v>
          </cell>
          <cell r="BR32">
            <v>138.6</v>
          </cell>
          <cell r="BS32">
            <v>140.69999999999999</v>
          </cell>
          <cell r="BT32">
            <v>141.5</v>
          </cell>
          <cell r="BU32">
            <v>139.9</v>
          </cell>
          <cell r="BV32">
            <v>138.6</v>
          </cell>
          <cell r="BW32">
            <v>138.19999999999999</v>
          </cell>
          <cell r="BX32">
            <v>136.5</v>
          </cell>
          <cell r="BY32">
            <v>135.19999999999999</v>
          </cell>
          <cell r="BZ32">
            <v>135</v>
          </cell>
          <cell r="CA32">
            <v>135.1</v>
          </cell>
          <cell r="CB32">
            <v>135.9</v>
          </cell>
          <cell r="CC32">
            <v>137.19999999999999</v>
          </cell>
          <cell r="CD32">
            <v>139.19999999999999</v>
          </cell>
          <cell r="CE32">
            <v>141.5</v>
          </cell>
          <cell r="CF32">
            <v>142.69999999999999</v>
          </cell>
          <cell r="CG32">
            <v>144.4</v>
          </cell>
          <cell r="CH32">
            <v>147.5</v>
          </cell>
          <cell r="CI32">
            <v>150.4</v>
          </cell>
          <cell r="CJ32">
            <v>154.30000000000001</v>
          </cell>
          <cell r="CK32">
            <v>152.80000000000001</v>
          </cell>
          <cell r="CL32">
            <v>149</v>
          </cell>
          <cell r="CM32">
            <v>147.1</v>
          </cell>
          <cell r="CN32">
            <v>152.1</v>
          </cell>
          <cell r="CO32">
            <v>150.5</v>
          </cell>
          <cell r="CP32">
            <v>151.5</v>
          </cell>
          <cell r="CQ32">
            <v>154.9</v>
          </cell>
          <cell r="CR32">
            <v>155.69999999999999</v>
          </cell>
          <cell r="CS32">
            <v>159.6</v>
          </cell>
          <cell r="CT32">
            <v>163.9</v>
          </cell>
          <cell r="CU32">
            <v>164.9</v>
          </cell>
          <cell r="CV32">
            <v>159.1</v>
          </cell>
          <cell r="CW32">
            <v>154.5</v>
          </cell>
          <cell r="CX32">
            <v>153.30000000000001</v>
          </cell>
          <cell r="CY32">
            <v>152.9</v>
          </cell>
          <cell r="CZ32">
            <v>154.1</v>
          </cell>
          <cell r="DA32">
            <v>157.30000000000001</v>
          </cell>
          <cell r="DB32">
            <v>159.1</v>
          </cell>
          <cell r="DC32">
            <v>160.4</v>
          </cell>
          <cell r="DD32">
            <v>160.5</v>
          </cell>
          <cell r="DE32">
            <v>160.69999999999999</v>
          </cell>
          <cell r="DF32">
            <v>164.4</v>
          </cell>
          <cell r="DG32">
            <v>166.7</v>
          </cell>
          <cell r="DH32">
            <v>164.5</v>
          </cell>
          <cell r="DI32">
            <v>162.5</v>
          </cell>
          <cell r="DJ32">
            <v>162.19999999999999</v>
          </cell>
          <cell r="DK32">
            <v>165.2</v>
          </cell>
          <cell r="DL32">
            <v>167.2</v>
          </cell>
          <cell r="DM32">
            <v>169.5</v>
          </cell>
          <cell r="DN32">
            <v>171.2</v>
          </cell>
          <cell r="DO32">
            <v>171.2</v>
          </cell>
          <cell r="DP32">
            <v>172.7</v>
          </cell>
          <cell r="DQ32">
            <v>174.4</v>
          </cell>
        </row>
        <row r="61">
          <cell r="E61">
            <v>104</v>
          </cell>
          <cell r="F61">
            <v>104.7</v>
          </cell>
          <cell r="G61">
            <v>105</v>
          </cell>
          <cell r="H61">
            <v>105.7</v>
          </cell>
          <cell r="I61">
            <v>106.6</v>
          </cell>
          <cell r="J61">
            <v>109.7</v>
          </cell>
          <cell r="K61">
            <v>111.4</v>
          </cell>
          <cell r="L61">
            <v>112.7</v>
          </cell>
          <cell r="M61">
            <v>113.2</v>
          </cell>
          <cell r="N61">
            <v>114</v>
          </cell>
          <cell r="O61">
            <v>115</v>
          </cell>
          <cell r="P61">
            <v>113.3</v>
          </cell>
          <cell r="Q61">
            <v>112.9</v>
          </cell>
          <cell r="R61">
            <v>113.1</v>
          </cell>
          <cell r="S61">
            <v>113.7</v>
          </cell>
          <cell r="T61">
            <v>114.7</v>
          </cell>
          <cell r="U61">
            <v>115.6</v>
          </cell>
          <cell r="V61">
            <v>116.4</v>
          </cell>
          <cell r="W61">
            <v>118.9</v>
          </cell>
          <cell r="X61">
            <v>119.9</v>
          </cell>
          <cell r="Y61">
            <v>119.2</v>
          </cell>
          <cell r="Z61">
            <v>119.1</v>
          </cell>
          <cell r="AA61">
            <v>119</v>
          </cell>
          <cell r="AB61">
            <v>118.4</v>
          </cell>
          <cell r="AC61">
            <v>118.5</v>
          </cell>
          <cell r="AD61">
            <v>118.7</v>
          </cell>
          <cell r="AE61">
            <v>119.1</v>
          </cell>
          <cell r="AF61">
            <v>119.7</v>
          </cell>
          <cell r="AG61">
            <v>120.7</v>
          </cell>
          <cell r="AH61">
            <v>121.7</v>
          </cell>
          <cell r="AI61">
            <v>122.4</v>
          </cell>
          <cell r="AJ61">
            <v>123.2</v>
          </cell>
          <cell r="AK61">
            <v>123.5</v>
          </cell>
          <cell r="AL61">
            <v>124.2</v>
          </cell>
          <cell r="AM61">
            <v>124.6</v>
          </cell>
          <cell r="AN61">
            <v>124</v>
          </cell>
          <cell r="AO61">
            <v>124.2</v>
          </cell>
          <cell r="AP61">
            <v>123.8</v>
          </cell>
          <cell r="AQ61">
            <v>123.8</v>
          </cell>
          <cell r="AR61">
            <v>125.3</v>
          </cell>
          <cell r="AS61">
            <v>126.6</v>
          </cell>
          <cell r="AT61">
            <v>128.1</v>
          </cell>
          <cell r="AU61">
            <v>129</v>
          </cell>
          <cell r="AV61">
            <v>128.4</v>
          </cell>
          <cell r="AW61">
            <v>128</v>
          </cell>
          <cell r="AX61">
            <v>128.6</v>
          </cell>
          <cell r="AY61">
            <v>128.5</v>
          </cell>
          <cell r="AZ61">
            <v>127.6</v>
          </cell>
          <cell r="BA61">
            <v>127.8</v>
          </cell>
          <cell r="BB61">
            <v>128.19999999999999</v>
          </cell>
          <cell r="BC61">
            <v>128.69999999999999</v>
          </cell>
          <cell r="BD61">
            <v>129.1</v>
          </cell>
          <cell r="BE61">
            <v>129.30000000000001</v>
          </cell>
          <cell r="BF61">
            <v>129.9</v>
          </cell>
          <cell r="BG61">
            <v>131.80000000000001</v>
          </cell>
          <cell r="BH61">
            <v>132.69999999999999</v>
          </cell>
          <cell r="BI61">
            <v>132.4</v>
          </cell>
          <cell r="BJ61">
            <v>133.5</v>
          </cell>
          <cell r="BK61">
            <v>134.80000000000001</v>
          </cell>
          <cell r="BL61">
            <v>134.1</v>
          </cell>
          <cell r="BM61">
            <v>134.1</v>
          </cell>
          <cell r="BN61">
            <v>134</v>
          </cell>
          <cell r="BO61">
            <v>134</v>
          </cell>
          <cell r="BP61">
            <v>134.80000000000001</v>
          </cell>
          <cell r="BQ61">
            <v>135.4</v>
          </cell>
          <cell r="BR61">
            <v>136.19999999999999</v>
          </cell>
          <cell r="BS61">
            <v>137.5</v>
          </cell>
          <cell r="BT61">
            <v>138</v>
          </cell>
          <cell r="BU61">
            <v>138.1</v>
          </cell>
          <cell r="BV61">
            <v>138.9</v>
          </cell>
          <cell r="BW61">
            <v>139</v>
          </cell>
          <cell r="BX61">
            <v>138</v>
          </cell>
          <cell r="BY61">
            <v>138</v>
          </cell>
          <cell r="BZ61">
            <v>138.6</v>
          </cell>
          <cell r="CA61">
            <v>139.5</v>
          </cell>
          <cell r="CB61">
            <v>140.6</v>
          </cell>
          <cell r="CC61">
            <v>141.5</v>
          </cell>
          <cell r="CD61">
            <v>142.1</v>
          </cell>
          <cell r="CE61">
            <v>143.30000000000001</v>
          </cell>
          <cell r="CF61">
            <v>144.19999999999999</v>
          </cell>
          <cell r="CG61">
            <v>144.69999999999999</v>
          </cell>
          <cell r="CH61">
            <v>146</v>
          </cell>
          <cell r="CI61">
            <v>147</v>
          </cell>
          <cell r="CJ61">
            <v>148.30000000000001</v>
          </cell>
          <cell r="CK61">
            <v>148.19999999999999</v>
          </cell>
          <cell r="CL61">
            <v>147.69999999999999</v>
          </cell>
          <cell r="CM61">
            <v>147.30000000000001</v>
          </cell>
          <cell r="CN61">
            <v>150.9</v>
          </cell>
          <cell r="CO61">
            <v>150.6</v>
          </cell>
          <cell r="CP61">
            <v>150.80000000000001</v>
          </cell>
          <cell r="CQ61">
            <v>152.9</v>
          </cell>
          <cell r="CR61">
            <v>154</v>
          </cell>
          <cell r="CS61">
            <v>155.19999999999999</v>
          </cell>
          <cell r="CT61">
            <v>156.69999999999999</v>
          </cell>
          <cell r="CU61">
            <v>156.9</v>
          </cell>
          <cell r="CV61">
            <v>156</v>
          </cell>
          <cell r="CW61">
            <v>155.80000000000001</v>
          </cell>
          <cell r="CX61">
            <v>156.5</v>
          </cell>
          <cell r="CY61">
            <v>156.9</v>
          </cell>
          <cell r="CZ61">
            <v>158</v>
          </cell>
          <cell r="DA61">
            <v>159.5</v>
          </cell>
          <cell r="DB61">
            <v>160.4</v>
          </cell>
          <cell r="DC61">
            <v>161.80000000000001</v>
          </cell>
          <cell r="DD61">
            <v>162.19999999999999</v>
          </cell>
          <cell r="DE61">
            <v>162.30000000000001</v>
          </cell>
          <cell r="DF61">
            <v>164.6</v>
          </cell>
          <cell r="DG61">
            <v>165.6</v>
          </cell>
          <cell r="DH61">
            <v>165.2</v>
          </cell>
          <cell r="DI61">
            <v>165</v>
          </cell>
          <cell r="DJ61">
            <v>165.5</v>
          </cell>
          <cell r="DK61">
            <v>166.5</v>
          </cell>
          <cell r="DL61">
            <v>169.2</v>
          </cell>
          <cell r="DM61">
            <v>170.8</v>
          </cell>
          <cell r="DN61">
            <v>171.4</v>
          </cell>
          <cell r="DO61">
            <v>172.3</v>
          </cell>
          <cell r="DP61">
            <v>173.1</v>
          </cell>
          <cell r="DQ61">
            <v>174.1</v>
          </cell>
        </row>
        <row r="62">
          <cell r="E62">
            <v>105.6</v>
          </cell>
          <cell r="F62">
            <v>106.9</v>
          </cell>
          <cell r="G62">
            <v>106.8</v>
          </cell>
          <cell r="H62">
            <v>108.5</v>
          </cell>
          <cell r="I62">
            <v>111.1</v>
          </cell>
          <cell r="J62">
            <v>115.7</v>
          </cell>
          <cell r="K62">
            <v>118.6</v>
          </cell>
          <cell r="L62">
            <v>120.9</v>
          </cell>
          <cell r="M62">
            <v>120.2</v>
          </cell>
          <cell r="N62">
            <v>122.1</v>
          </cell>
          <cell r="O62">
            <v>124.4</v>
          </cell>
          <cell r="P62">
            <v>118</v>
          </cell>
          <cell r="Q62">
            <v>114.9</v>
          </cell>
          <cell r="R62">
            <v>114.4</v>
          </cell>
          <cell r="S62">
            <v>115.3</v>
          </cell>
          <cell r="T62">
            <v>117.9</v>
          </cell>
          <cell r="U62">
            <v>119.9</v>
          </cell>
          <cell r="V62">
            <v>122.2</v>
          </cell>
          <cell r="W62">
            <v>128.30000000000001</v>
          </cell>
          <cell r="X62">
            <v>130.30000000000001</v>
          </cell>
          <cell r="Y62">
            <v>127.4</v>
          </cell>
          <cell r="Z62">
            <v>126.2</v>
          </cell>
          <cell r="AA62">
            <v>125.5</v>
          </cell>
          <cell r="AB62">
            <v>123.6</v>
          </cell>
          <cell r="AC62">
            <v>123</v>
          </cell>
          <cell r="AD62">
            <v>123</v>
          </cell>
          <cell r="AE62">
            <v>123.1</v>
          </cell>
          <cell r="AF62">
            <v>124</v>
          </cell>
          <cell r="AG62">
            <v>125.7</v>
          </cell>
          <cell r="AH62">
            <v>128.6</v>
          </cell>
          <cell r="AI62">
            <v>129.6</v>
          </cell>
          <cell r="AJ62">
            <v>131.4</v>
          </cell>
          <cell r="AK62">
            <v>131.80000000000001</v>
          </cell>
          <cell r="AL62">
            <v>133.1</v>
          </cell>
          <cell r="AM62">
            <v>133.69999999999999</v>
          </cell>
          <cell r="AN62">
            <v>131.4</v>
          </cell>
          <cell r="AO62">
            <v>131</v>
          </cell>
          <cell r="AP62">
            <v>128.19999999999999</v>
          </cell>
          <cell r="AQ62">
            <v>128</v>
          </cell>
          <cell r="AR62">
            <v>131.4</v>
          </cell>
          <cell r="AS62">
            <v>134.80000000000001</v>
          </cell>
          <cell r="AT62">
            <v>139.1</v>
          </cell>
          <cell r="AU62">
            <v>141</v>
          </cell>
          <cell r="AV62">
            <v>138.1</v>
          </cell>
          <cell r="AW62">
            <v>135.6</v>
          </cell>
          <cell r="AX62">
            <v>136.19999999999999</v>
          </cell>
          <cell r="AY62">
            <v>134.69999999999999</v>
          </cell>
          <cell r="AZ62">
            <v>131.6</v>
          </cell>
          <cell r="BA62">
            <v>130.6</v>
          </cell>
          <cell r="BB62">
            <v>130.6</v>
          </cell>
          <cell r="BC62">
            <v>131.1</v>
          </cell>
          <cell r="BD62">
            <v>132</v>
          </cell>
          <cell r="BE62">
            <v>132.30000000000001</v>
          </cell>
          <cell r="BF62">
            <v>134.69999999999999</v>
          </cell>
          <cell r="BG62">
            <v>139.6</v>
          </cell>
          <cell r="BH62">
            <v>140.4</v>
          </cell>
          <cell r="BI62">
            <v>137.30000000000001</v>
          </cell>
          <cell r="BJ62">
            <v>139.1</v>
          </cell>
          <cell r="BK62">
            <v>141.30000000000001</v>
          </cell>
          <cell r="BL62">
            <v>137.80000000000001</v>
          </cell>
          <cell r="BM62">
            <v>135.9</v>
          </cell>
          <cell r="BN62">
            <v>133.80000000000001</v>
          </cell>
          <cell r="BO62">
            <v>132.69999999999999</v>
          </cell>
          <cell r="BP62">
            <v>133.69999999999999</v>
          </cell>
          <cell r="BQ62">
            <v>134.5</v>
          </cell>
          <cell r="BR62">
            <v>136.80000000000001</v>
          </cell>
          <cell r="BS62">
            <v>139.1</v>
          </cell>
          <cell r="BT62">
            <v>138.69999999999999</v>
          </cell>
          <cell r="BU62">
            <v>137</v>
          </cell>
          <cell r="BV62">
            <v>137.5</v>
          </cell>
          <cell r="BW62">
            <v>137</v>
          </cell>
          <cell r="BX62">
            <v>135.19999999999999</v>
          </cell>
          <cell r="BY62">
            <v>134.69999999999999</v>
          </cell>
          <cell r="BZ62">
            <v>135.5</v>
          </cell>
          <cell r="CA62">
            <v>137.30000000000001</v>
          </cell>
          <cell r="CB62">
            <v>139.9</v>
          </cell>
          <cell r="CC62">
            <v>142.4</v>
          </cell>
          <cell r="CD62">
            <v>144.5</v>
          </cell>
          <cell r="CE62">
            <v>146.9</v>
          </cell>
          <cell r="CF62">
            <v>148.5</v>
          </cell>
          <cell r="CG62">
            <v>149</v>
          </cell>
          <cell r="CH62">
            <v>151.9</v>
          </cell>
          <cell r="CI62">
            <v>153.80000000000001</v>
          </cell>
          <cell r="CJ62">
            <v>157</v>
          </cell>
          <cell r="CK62">
            <v>154.6</v>
          </cell>
          <cell r="CL62">
            <v>151.1</v>
          </cell>
          <cell r="CM62">
            <v>149.1</v>
          </cell>
          <cell r="CN62">
            <v>155.69999999999999</v>
          </cell>
          <cell r="CO62">
            <v>154.19999999999999</v>
          </cell>
          <cell r="CP62">
            <v>156.9</v>
          </cell>
          <cell r="CQ62">
            <v>160.1</v>
          </cell>
          <cell r="CR62">
            <v>161.6</v>
          </cell>
          <cell r="CS62">
            <v>165.3</v>
          </cell>
          <cell r="CT62">
            <v>168.4</v>
          </cell>
          <cell r="CU62">
            <v>168</v>
          </cell>
          <cell r="CV62">
            <v>163.4</v>
          </cell>
          <cell r="CW62">
            <v>159.80000000000001</v>
          </cell>
          <cell r="CX62">
            <v>159.6</v>
          </cell>
          <cell r="CY62">
            <v>159</v>
          </cell>
          <cell r="CZ62">
            <v>160.6</v>
          </cell>
          <cell r="DA62">
            <v>163.4</v>
          </cell>
          <cell r="DB62">
            <v>165.4</v>
          </cell>
          <cell r="DC62">
            <v>167.4</v>
          </cell>
          <cell r="DD62">
            <v>166.9</v>
          </cell>
          <cell r="DE62">
            <v>166.4</v>
          </cell>
          <cell r="DF62">
            <v>171.4</v>
          </cell>
          <cell r="DG62">
            <v>173.6</v>
          </cell>
          <cell r="DH62">
            <v>171.7</v>
          </cell>
          <cell r="DI62">
            <v>169.2</v>
          </cell>
          <cell r="DJ62">
            <v>168.8</v>
          </cell>
          <cell r="DK62">
            <v>170.2</v>
          </cell>
          <cell r="DL62">
            <v>173.6</v>
          </cell>
          <cell r="DM62">
            <v>176.8</v>
          </cell>
          <cell r="DN62">
            <v>178.7</v>
          </cell>
          <cell r="DO62">
            <v>178.6</v>
          </cell>
          <cell r="DP62">
            <v>179.5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flation"/>
      <sheetName val="% Contribution"/>
      <sheetName val="Sheet1"/>
      <sheetName val="Highlights"/>
      <sheetName val="Graphs"/>
      <sheetName val="WPI"/>
      <sheetName val="note for pad"/>
      <sheetName val="table"/>
      <sheetName val="graph"/>
      <sheetName val="M-o-M Baseline"/>
      <sheetName val="M-o-M with Fuel growth rate"/>
      <sheetName val="Point contribution"/>
      <sheetName val="% Contri Fuel &amp; Power"/>
      <sheetName val="Group"/>
      <sheetName val="ess ind"/>
      <sheetName val="ess inf"/>
      <sheetName val="Metal prices"/>
      <sheetName val="Monthly sheet"/>
    </sheetNames>
    <sheetDataSet>
      <sheetData sheetId="0"/>
      <sheetData sheetId="1">
        <row r="3">
          <cell r="DW3">
            <v>10.738255033557053</v>
          </cell>
          <cell r="DX3">
            <v>13.106382978723419</v>
          </cell>
          <cell r="DY3">
            <v>12.070410729253966</v>
          </cell>
          <cell r="DZ3">
            <v>11.570247933884303</v>
          </cell>
          <cell r="EA3">
            <v>11.63934426229507</v>
          </cell>
          <cell r="EB3">
            <v>11.79820992676972</v>
          </cell>
          <cell r="EC3">
            <v>13.834951456310684</v>
          </cell>
          <cell r="ED3">
            <v>14.868105515587526</v>
          </cell>
          <cell r="EE3">
            <v>14.274322169059017</v>
          </cell>
          <cell r="EF3">
            <v>13.675889328063251</v>
          </cell>
          <cell r="EG3">
            <v>13.427010148321639</v>
          </cell>
          <cell r="EH3">
            <v>14.626635873749038</v>
          </cell>
          <cell r="EI3">
            <v>15.378787878787881</v>
          </cell>
          <cell r="EJ3">
            <v>16.629044394281411</v>
          </cell>
          <cell r="EK3">
            <v>16.230366492146619</v>
          </cell>
          <cell r="EL3">
            <v>14.074074074074083</v>
          </cell>
          <cell r="EM3">
            <v>12.481644640234958</v>
          </cell>
        </row>
        <row r="142">
          <cell r="DW142">
            <v>21.269487750556792</v>
          </cell>
          <cell r="DX142">
            <v>36.737235367372342</v>
          </cell>
          <cell r="DY142">
            <v>29.322429906542059</v>
          </cell>
          <cell r="DZ142">
            <v>27.012127894156567</v>
          </cell>
          <cell r="EA142">
            <v>28.152173913043477</v>
          </cell>
          <cell r="EB142">
            <v>29.488574537540792</v>
          </cell>
          <cell r="EC142">
            <v>38.613861386138602</v>
          </cell>
          <cell r="ED142">
            <v>44.373673036093408</v>
          </cell>
          <cell r="EE142">
            <v>38.080495356037147</v>
          </cell>
          <cell r="EF142">
            <v>34.359483614697119</v>
          </cell>
          <cell r="EG142">
            <v>30.842005676442774</v>
          </cell>
          <cell r="EH142">
            <v>31.776556776556774</v>
          </cell>
          <cell r="EI142">
            <v>38.842975206611555</v>
          </cell>
          <cell r="EJ142">
            <v>48.998178506375226</v>
          </cell>
        </row>
        <row r="154">
          <cell r="DW154">
            <v>46.407185628742511</v>
          </cell>
          <cell r="DX154">
            <v>64.878048780487816</v>
          </cell>
          <cell r="DY154">
            <v>59.939759036144565</v>
          </cell>
          <cell r="DZ154">
            <v>59.041095890410958</v>
          </cell>
          <cell r="EA154">
            <v>61.527967257844487</v>
          </cell>
          <cell r="EB154">
            <v>54.851752021563335</v>
          </cell>
          <cell r="EC154">
            <v>69.742198100407052</v>
          </cell>
          <cell r="ED154">
            <v>89.754098360655732</v>
          </cell>
          <cell r="EE154">
            <v>75.131578947368411</v>
          </cell>
          <cell r="EF154">
            <v>66.584463625154129</v>
          </cell>
          <cell r="EG154">
            <v>56.644144144144136</v>
          </cell>
          <cell r="EH154">
            <v>53.538461538461533</v>
          </cell>
          <cell r="EI154">
            <v>60.633946830265842</v>
          </cell>
          <cell r="EJ154">
            <v>71.104536489151869</v>
          </cell>
        </row>
        <row r="157">
          <cell r="DW157">
            <v>32.894736842105267</v>
          </cell>
          <cell r="DX157">
            <v>69.157392686804471</v>
          </cell>
          <cell r="DY157">
            <v>59.916201117318458</v>
          </cell>
          <cell r="DZ157">
            <v>53.787878787878782</v>
          </cell>
          <cell r="EA157">
            <v>50.686641697877668</v>
          </cell>
          <cell r="EB157">
            <v>51.799485861182525</v>
          </cell>
          <cell r="EC157">
            <v>75.132978723404236</v>
          </cell>
          <cell r="ED157">
            <v>87.135278514588848</v>
          </cell>
          <cell r="EE157">
            <v>70.551378446115294</v>
          </cell>
          <cell r="EF157">
            <v>63.995354239256685</v>
          </cell>
          <cell r="EG157">
            <v>55.590717299578074</v>
          </cell>
          <cell r="EH157">
            <v>52.316602316602335</v>
          </cell>
          <cell r="EI157">
            <v>67.623762376237636</v>
          </cell>
          <cell r="EJ157">
            <v>92.011278195488728</v>
          </cell>
        </row>
        <row r="871">
          <cell r="DW871">
            <v>7.5152335815843019</v>
          </cell>
          <cell r="DX871">
            <v>8.2481254260395431</v>
          </cell>
          <cell r="DY871">
            <v>6.7249495628782796</v>
          </cell>
          <cell r="DZ871">
            <v>4.5245901639344277</v>
          </cell>
          <cell r="EA871">
            <v>3.7589112119248203</v>
          </cell>
          <cell r="EB871">
            <v>2.5949367088607511</v>
          </cell>
          <cell r="EC871">
            <v>4.2526579111944907</v>
          </cell>
          <cell r="ED871">
            <v>6.8252974326862947</v>
          </cell>
          <cell r="EE871">
            <v>9.3729799612152664</v>
          </cell>
          <cell r="EF871">
            <v>9.5520421607378161</v>
          </cell>
          <cell r="EG871">
            <v>8.6701434159061073</v>
          </cell>
          <cell r="EH871">
            <v>9.2917478882390991</v>
          </cell>
          <cell r="EI871">
            <v>9.130982367758179</v>
          </cell>
          <cell r="EJ871">
            <v>10.579345088161208</v>
          </cell>
          <cell r="EK871">
            <v>11.783238815374929</v>
          </cell>
          <cell r="EL871">
            <v>9.2848180677540739</v>
          </cell>
          <cell r="EM871">
            <v>10.056214865708935</v>
          </cell>
        </row>
        <row r="872">
          <cell r="DW872">
            <v>8.7151562950976036</v>
          </cell>
          <cell r="DX872">
            <v>10.406691339075813</v>
          </cell>
          <cell r="DY872">
            <v>10.498450904684242</v>
          </cell>
          <cell r="DZ872">
            <v>11.140615021227095</v>
          </cell>
          <cell r="EA872">
            <v>11.323506493490164</v>
          </cell>
          <cell r="EB872">
            <v>11.31611907439658</v>
          </cell>
          <cell r="EC872">
            <v>12.886142842926285</v>
          </cell>
          <cell r="ED872">
            <v>12.666941428988032</v>
          </cell>
          <cell r="EE872">
            <v>11.094438814447937</v>
          </cell>
          <cell r="EF872">
            <v>9.7807434044255857</v>
          </cell>
          <cell r="EG872">
            <v>10.38783959570333</v>
          </cell>
          <cell r="EH872">
            <v>11.387414529093775</v>
          </cell>
          <cell r="EI872">
            <v>11.639088657239993</v>
          </cell>
          <cell r="EJ872">
            <v>10.610744392283976</v>
          </cell>
          <cell r="EK872">
            <v>9.5231714941620194</v>
          </cell>
          <cell r="EL872">
            <v>8.5399807795309748</v>
          </cell>
          <cell r="EM872">
            <v>7.8575960290485414</v>
          </cell>
          <cell r="EO872">
            <v>4.6777480817778994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I @ AP From Website"/>
      <sheetName val="HPI @ MP from Website"/>
    </sheetNames>
    <sheetDataSet>
      <sheetData sheetId="0" refreshError="1"/>
      <sheetData sheetId="1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1-05T18:02:14.2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1-05T18:02:14.2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127 22 24575,'0'0'0</inkml:trace>
  <inkml:trace contextRef="#ctx0" brushRef="#br0" timeOffset="1">127 0 24575,'0'0'0</inkml:trace>
  <inkml:trace contextRef="#ctx0" brushRef="#br0" timeOffset="2">1 0 24575,'0'0'0</inkml:trace>
  <inkml:trace contextRef="#ctx0" brushRef="#br0" timeOffset="3">1 0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1-05T18:02:14.2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13" workbookViewId="0">
      <selection activeCell="N28" sqref="N28"/>
    </sheetView>
  </sheetViews>
  <sheetFormatPr defaultColWidth="11.42578125" defaultRowHeight="15"/>
  <cols>
    <col min="1" max="1" width="20.140625" bestFit="1" customWidth="1"/>
    <col min="2" max="2" width="6.85546875" customWidth="1"/>
    <col min="3" max="3" width="7.7109375" customWidth="1"/>
    <col min="4" max="4" width="6.42578125" customWidth="1"/>
    <col min="5" max="5" width="6.85546875" customWidth="1"/>
    <col min="6" max="6" width="6.42578125" customWidth="1"/>
    <col min="7" max="7" width="7.42578125" customWidth="1"/>
    <col min="8" max="8" width="8" customWidth="1"/>
    <col min="9" max="9" width="7" customWidth="1"/>
    <col min="10" max="11" width="7.28515625" customWidth="1"/>
    <col min="12" max="12" width="6.85546875" customWidth="1"/>
    <col min="13" max="13" width="7.42578125" customWidth="1"/>
    <col min="14" max="14" width="6.7109375" customWidth="1"/>
    <col min="15" max="15" width="6.28515625" customWidth="1"/>
  </cols>
  <sheetData>
    <row r="1" spans="1:15">
      <c r="A1" s="32"/>
    </row>
    <row r="2" spans="1:15" ht="15.75">
      <c r="A2" s="3"/>
      <c r="B2" s="3">
        <v>2010</v>
      </c>
      <c r="C2" s="3">
        <v>2011</v>
      </c>
      <c r="D2" s="3">
        <v>2012</v>
      </c>
      <c r="E2" s="3">
        <v>2013</v>
      </c>
      <c r="F2" s="3">
        <v>2014</v>
      </c>
      <c r="G2" s="3">
        <v>2015</v>
      </c>
      <c r="H2" s="3">
        <v>2016</v>
      </c>
      <c r="I2" s="3">
        <v>2017</v>
      </c>
      <c r="J2" s="3">
        <v>2018</v>
      </c>
      <c r="K2" s="3">
        <v>2019</v>
      </c>
      <c r="L2" s="3">
        <v>2020</v>
      </c>
      <c r="M2" s="3">
        <v>2021</v>
      </c>
      <c r="N2" s="3">
        <v>2022</v>
      </c>
      <c r="O2" s="77">
        <v>2023</v>
      </c>
    </row>
    <row r="3" spans="1:15" ht="15.75">
      <c r="A3" s="3" t="s">
        <v>118</v>
      </c>
      <c r="B3" s="6">
        <v>1.532</v>
      </c>
      <c r="C3" s="6">
        <v>2.6989999999999998</v>
      </c>
      <c r="D3" s="6">
        <v>1.9870000000000001</v>
      </c>
      <c r="E3" s="6">
        <v>1.3720000000000001</v>
      </c>
      <c r="F3" s="6">
        <v>1.375</v>
      </c>
      <c r="G3" s="6">
        <v>0.312</v>
      </c>
      <c r="H3" s="6">
        <v>0.753</v>
      </c>
      <c r="I3" s="6">
        <v>1.7050000000000001</v>
      </c>
      <c r="J3" s="6">
        <v>1.9570000000000001</v>
      </c>
      <c r="K3" s="6">
        <v>1.397</v>
      </c>
      <c r="L3" s="6">
        <v>0.68300000000000005</v>
      </c>
      <c r="M3" s="6">
        <v>3.105</v>
      </c>
      <c r="N3" s="6">
        <v>7.2229999999999999</v>
      </c>
      <c r="O3" s="78">
        <v>4.3769999999999998</v>
      </c>
    </row>
    <row r="4" spans="1:15" ht="15.75">
      <c r="A4" s="3" t="s">
        <v>120</v>
      </c>
      <c r="B4" s="6">
        <v>5.6710000000000003</v>
      </c>
      <c r="C4" s="6">
        <v>7.1020000000000003</v>
      </c>
      <c r="D4" s="6">
        <v>5.8230000000000004</v>
      </c>
      <c r="E4" s="6">
        <v>5.4589999999999996</v>
      </c>
      <c r="F4" s="6">
        <v>4.702</v>
      </c>
      <c r="G4" s="6">
        <v>4.734</v>
      </c>
      <c r="H4" s="6">
        <v>4.3520000000000003</v>
      </c>
      <c r="I4" s="6">
        <v>4.4829999999999997</v>
      </c>
      <c r="J4" s="6">
        <v>4.9640000000000004</v>
      </c>
      <c r="K4" s="6">
        <v>5.125</v>
      </c>
      <c r="L4" s="6">
        <v>5.1429999999999998</v>
      </c>
      <c r="M4" s="6">
        <v>5.8869999999999996</v>
      </c>
      <c r="N4" s="6">
        <v>9.8810000000000002</v>
      </c>
      <c r="O4" s="78">
        <v>8.0559999999999992</v>
      </c>
    </row>
    <row r="6" spans="1:15">
      <c r="B6" s="174" t="s">
        <v>173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12" spans="1:15" ht="15.75">
      <c r="L12" s="61"/>
    </row>
    <row r="13" spans="1:15" ht="15.75">
      <c r="L13" s="61"/>
    </row>
    <row r="14" spans="1:15" ht="15.75">
      <c r="L14" s="61"/>
    </row>
    <row r="26" spans="2:12">
      <c r="B26" t="s">
        <v>161</v>
      </c>
    </row>
    <row r="27" spans="2:12">
      <c r="B27" t="s">
        <v>197</v>
      </c>
    </row>
    <row r="28" spans="2:12">
      <c r="B28" s="155" t="s">
        <v>198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</row>
  </sheetData>
  <mergeCells count="1">
    <mergeCell ref="B6:O6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3" workbookViewId="0">
      <selection activeCell="M29" sqref="M29"/>
    </sheetView>
  </sheetViews>
  <sheetFormatPr defaultColWidth="8.85546875" defaultRowHeight="15"/>
  <cols>
    <col min="4" max="4" width="12.28515625" customWidth="1"/>
  </cols>
  <sheetData>
    <row r="1" spans="1:8" ht="18" customHeight="1">
      <c r="A1" s="19"/>
    </row>
    <row r="2" spans="1:8" ht="21.75" customHeight="1">
      <c r="A2" s="93"/>
      <c r="B2" s="94" t="s">
        <v>125</v>
      </c>
      <c r="C2" s="94" t="s">
        <v>126</v>
      </c>
      <c r="D2" s="94" t="s">
        <v>127</v>
      </c>
      <c r="H2" s="12" t="s">
        <v>172</v>
      </c>
    </row>
    <row r="3" spans="1:8">
      <c r="A3" s="95">
        <v>44287</v>
      </c>
      <c r="B3" s="9">
        <v>138.96590909090909</v>
      </c>
      <c r="C3" s="9">
        <v>124.9531818181818</v>
      </c>
      <c r="D3" s="6">
        <v>161.57</v>
      </c>
    </row>
    <row r="4" spans="1:8">
      <c r="A4" s="95">
        <v>44317</v>
      </c>
      <c r="B4" s="9">
        <v>149.35190476190476</v>
      </c>
      <c r="C4" s="9">
        <v>132.5738095238095</v>
      </c>
      <c r="D4" s="6">
        <v>170.8</v>
      </c>
    </row>
    <row r="5" spans="1:8">
      <c r="A5" s="95">
        <v>44348</v>
      </c>
      <c r="B5" s="9">
        <v>152.76500000000007</v>
      </c>
      <c r="C5" s="9">
        <v>132.67227272727271</v>
      </c>
      <c r="D5" s="6">
        <v>173.22</v>
      </c>
    </row>
    <row r="6" spans="1:8">
      <c r="A6" s="95">
        <v>44378</v>
      </c>
      <c r="B6" s="9">
        <v>150.78590909090909</v>
      </c>
      <c r="C6" s="9">
        <v>129.79045454545457</v>
      </c>
      <c r="D6" s="6">
        <v>170.96</v>
      </c>
    </row>
    <row r="7" spans="1:8">
      <c r="A7" s="95">
        <v>44409</v>
      </c>
      <c r="B7" s="9">
        <v>153.42090909090911</v>
      </c>
      <c r="C7" s="9">
        <v>132.17136363636365</v>
      </c>
      <c r="D7" s="6">
        <v>171.16</v>
      </c>
    </row>
    <row r="8" spans="1:8">
      <c r="A8" s="95">
        <v>44440</v>
      </c>
      <c r="B8" s="9">
        <v>155.15772727272727</v>
      </c>
      <c r="C8" s="9">
        <v>132.78863636363639</v>
      </c>
      <c r="D8" s="6">
        <v>170.45</v>
      </c>
    </row>
    <row r="9" spans="1:8">
      <c r="A9" s="95">
        <v>44470</v>
      </c>
      <c r="B9" s="9">
        <v>155.21333333333328</v>
      </c>
      <c r="C9" s="9">
        <v>132.89333333333332</v>
      </c>
      <c r="D9" s="6">
        <v>169.19</v>
      </c>
    </row>
    <row r="10" spans="1:8">
      <c r="A10" s="95">
        <v>44501</v>
      </c>
      <c r="B10" s="9">
        <v>153.44636363636363</v>
      </c>
      <c r="C10" s="9">
        <v>131.6509090909091</v>
      </c>
      <c r="D10" s="6">
        <v>166.25</v>
      </c>
    </row>
    <row r="11" spans="1:8">
      <c r="A11" s="95">
        <v>44531</v>
      </c>
      <c r="B11" s="9">
        <v>150.61913043478262</v>
      </c>
      <c r="C11" s="9">
        <v>129.91652173913045</v>
      </c>
      <c r="D11" s="6">
        <v>163.69999999999999</v>
      </c>
    </row>
    <row r="12" spans="1:8">
      <c r="A12" s="95">
        <v>44562</v>
      </c>
      <c r="B12" s="9">
        <v>147.73142857142855</v>
      </c>
      <c r="C12" s="9">
        <v>128.19571428571427</v>
      </c>
      <c r="D12" s="6">
        <v>161.58000000000001</v>
      </c>
    </row>
    <row r="13" spans="1:8">
      <c r="A13" s="95">
        <v>44593</v>
      </c>
      <c r="B13" s="9">
        <v>148.19199999999998</v>
      </c>
      <c r="C13" s="9">
        <v>131.46550000000002</v>
      </c>
      <c r="D13" s="6">
        <v>161.62</v>
      </c>
    </row>
    <row r="14" spans="1:8">
      <c r="A14" s="95">
        <v>44621</v>
      </c>
      <c r="B14" s="9">
        <v>160.09217391304347</v>
      </c>
      <c r="C14" s="9">
        <v>146.37956521739127</v>
      </c>
      <c r="D14" s="6">
        <v>175.82</v>
      </c>
    </row>
    <row r="15" spans="1:8">
      <c r="A15" s="95">
        <v>44652</v>
      </c>
      <c r="B15" s="9">
        <v>165.62619047619043</v>
      </c>
      <c r="C15" s="9">
        <v>150.03666666666663</v>
      </c>
      <c r="D15" s="6">
        <v>183.71</v>
      </c>
    </row>
    <row r="16" spans="1:8">
      <c r="A16" s="95">
        <v>44682</v>
      </c>
      <c r="B16" s="9">
        <v>171.39727272727274</v>
      </c>
      <c r="C16" s="9">
        <v>155.54090909090908</v>
      </c>
      <c r="D16" s="6">
        <v>189.32</v>
      </c>
    </row>
    <row r="17" spans="1:6">
      <c r="A17" s="95">
        <v>44713</v>
      </c>
      <c r="B17" s="9">
        <v>169.78818181818181</v>
      </c>
      <c r="C17" s="9">
        <v>151.77727272727273</v>
      </c>
      <c r="D17" s="6">
        <v>189.1</v>
      </c>
    </row>
    <row r="18" spans="1:6">
      <c r="A18" s="95">
        <v>44743</v>
      </c>
      <c r="B18" s="9">
        <v>164.32285714285715</v>
      </c>
      <c r="C18" s="9">
        <v>142.25333333333333</v>
      </c>
      <c r="D18" s="6">
        <v>185.15</v>
      </c>
    </row>
    <row r="19" spans="1:6">
      <c r="A19" s="95">
        <v>44774</v>
      </c>
      <c r="B19" s="9">
        <v>159.325652173913</v>
      </c>
      <c r="C19" s="9">
        <v>138.15913043478261</v>
      </c>
      <c r="D19" s="6">
        <v>182.54</v>
      </c>
    </row>
    <row r="20" spans="1:6">
      <c r="A20" s="95">
        <v>44805</v>
      </c>
      <c r="B20" s="9">
        <v>155.82</v>
      </c>
      <c r="C20" s="9">
        <v>130.27238095238096</v>
      </c>
      <c r="D20" s="6">
        <v>179.11</v>
      </c>
    </row>
    <row r="21" spans="1:6">
      <c r="A21" s="95">
        <v>44835</v>
      </c>
      <c r="B21" s="9">
        <v>153.04875000000001</v>
      </c>
      <c r="C21" s="9">
        <v>123.47437500000001</v>
      </c>
      <c r="D21" s="6">
        <v>176.15</v>
      </c>
    </row>
    <row r="22" spans="1:6">
      <c r="A22" s="95">
        <v>44866</v>
      </c>
      <c r="B22" s="96">
        <v>156.69999999999999</v>
      </c>
      <c r="C22" s="96">
        <v>122.7</v>
      </c>
      <c r="D22" s="6">
        <v>177.79</v>
      </c>
    </row>
    <row r="23" spans="1:6">
      <c r="A23" s="95">
        <v>44896</v>
      </c>
      <c r="B23" s="96">
        <v>155.64500000000001</v>
      </c>
      <c r="C23" s="96">
        <v>120.52833333333335</v>
      </c>
      <c r="D23" s="97">
        <v>176.05555555555554</v>
      </c>
      <c r="F23" t="s">
        <v>171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J62"/>
  <sheetViews>
    <sheetView workbookViewId="0">
      <selection activeCell="CT28" sqref="CT28"/>
    </sheetView>
  </sheetViews>
  <sheetFormatPr defaultColWidth="9.140625" defaultRowHeight="15"/>
  <cols>
    <col min="1" max="1" width="15.140625" style="39" bestFit="1" customWidth="1"/>
    <col min="2" max="2" width="7.28515625" style="33" customWidth="1"/>
    <col min="3" max="14" width="8.42578125" style="42" hidden="1" customWidth="1"/>
    <col min="15" max="27" width="7.85546875" style="33" hidden="1" customWidth="1"/>
    <col min="28" max="69" width="9.140625" style="33" hidden="1" customWidth="1"/>
    <col min="70" max="70" width="9.140625" style="34" hidden="1" customWidth="1"/>
    <col min="71" max="89" width="9.140625" style="33" hidden="1" customWidth="1"/>
    <col min="90" max="90" width="8.140625" style="33" customWidth="1"/>
    <col min="91" max="91" width="7.7109375" style="33" customWidth="1"/>
    <col min="92" max="92" width="7.28515625" style="33" customWidth="1"/>
    <col min="93" max="93" width="7" style="33" customWidth="1"/>
    <col min="94" max="94" width="7.7109375" style="33" customWidth="1"/>
    <col min="95" max="96" width="7.28515625" style="33" customWidth="1"/>
    <col min="97" max="97" width="7.85546875" style="33" customWidth="1"/>
    <col min="98" max="98" width="8.140625" style="33" customWidth="1"/>
    <col min="99" max="99" width="7.140625" style="33" customWidth="1"/>
    <col min="100" max="100" width="7.42578125" style="33" customWidth="1"/>
    <col min="101" max="103" width="7.140625" style="33" customWidth="1"/>
    <col min="104" max="105" width="7" style="33" customWidth="1"/>
    <col min="106" max="106" width="7.85546875" style="33" customWidth="1"/>
    <col min="107" max="107" width="7" style="33" customWidth="1"/>
    <col min="108" max="108" width="8.140625" style="33" customWidth="1"/>
    <col min="109" max="109" width="7.7109375" customWidth="1"/>
    <col min="110" max="110" width="7.140625" customWidth="1"/>
    <col min="120" max="120" width="9.7109375" customWidth="1"/>
    <col min="121" max="121" width="10.7109375" customWidth="1"/>
    <col min="161" max="189" width="9.140625" style="33"/>
    <col min="190" max="190" width="33.42578125" style="33" bestFit="1" customWidth="1"/>
    <col min="191" max="191" width="8.42578125" style="39" customWidth="1"/>
    <col min="192" max="195" width="7.42578125" style="33" hidden="1" customWidth="1"/>
    <col min="196" max="196" width="8.42578125" style="33" hidden="1" customWidth="1"/>
    <col min="197" max="206" width="7.42578125" style="33" hidden="1" customWidth="1"/>
    <col min="207" max="207" width="10" style="33" hidden="1" customWidth="1"/>
    <col min="208" max="209" width="8.140625" style="33" hidden="1" customWidth="1"/>
    <col min="210" max="219" width="9.140625" style="33" hidden="1" customWidth="1"/>
    <col min="220" max="220" width="8.42578125" style="33" hidden="1" customWidth="1"/>
    <col min="221" max="225" width="7.42578125" style="33" hidden="1" customWidth="1"/>
    <col min="226" max="232" width="9.140625" style="33" hidden="1" customWidth="1"/>
    <col min="233" max="233" width="6.42578125" style="33" hidden="1" customWidth="1"/>
    <col min="234" max="234" width="6.140625" style="33" hidden="1" customWidth="1"/>
    <col min="235" max="235" width="7.42578125" style="33" hidden="1" customWidth="1"/>
    <col min="236" max="237" width="6.85546875" style="33" hidden="1" customWidth="1"/>
    <col min="238" max="239" width="7.42578125" style="33" hidden="1" customWidth="1"/>
    <col min="240" max="240" width="6.42578125" style="33" hidden="1" customWidth="1"/>
    <col min="241" max="241" width="6.85546875" style="33" hidden="1" customWidth="1"/>
    <col min="242" max="242" width="7.42578125" style="33" hidden="1" customWidth="1"/>
    <col min="243" max="243" width="7.140625" style="33" hidden="1" customWidth="1"/>
    <col min="244" max="244" width="7.85546875" style="33" hidden="1" customWidth="1"/>
    <col min="245" max="246" width="6.42578125" style="33" hidden="1" customWidth="1"/>
    <col min="247" max="266" width="9.140625" style="33" hidden="1" customWidth="1"/>
    <col min="267" max="267" width="9.140625" style="33"/>
    <col min="268" max="277" width="9.140625" style="33" hidden="1" customWidth="1"/>
    <col min="278" max="279" width="9.140625" style="33"/>
    <col min="280" max="280" width="7.42578125" style="33" customWidth="1"/>
    <col min="281" max="281" width="33.42578125" style="33" bestFit="1" customWidth="1"/>
    <col min="282" max="282" width="7.85546875" style="33" bestFit="1" customWidth="1"/>
    <col min="283" max="286" width="9.140625" style="33"/>
    <col min="287" max="289" width="9.85546875" style="33" customWidth="1"/>
    <col min="290" max="290" width="9.140625" style="33"/>
    <col min="291" max="291" width="34.42578125" style="33" customWidth="1"/>
    <col min="292" max="16384" width="9.140625" style="33"/>
  </cols>
  <sheetData>
    <row r="1" spans="1:296" ht="15.75" thickBo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75" t="s">
        <v>82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12"/>
      <c r="DD1" s="112"/>
      <c r="GH1" s="4"/>
      <c r="GI1" s="5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KE1" s="4"/>
      <c r="KF1" s="4"/>
      <c r="KG1" s="5"/>
      <c r="KH1" s="5"/>
      <c r="KI1" s="5"/>
    </row>
    <row r="2" spans="1:296" s="107" customFormat="1" ht="15.75" thickBot="1">
      <c r="B2" s="98" t="str">
        <f>[1]Indices!A3</f>
        <v>Sector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8"/>
      <c r="O2" s="100">
        <v>41653</v>
      </c>
      <c r="P2" s="101">
        <v>41684</v>
      </c>
      <c r="Q2" s="101">
        <v>41712</v>
      </c>
      <c r="R2" s="101">
        <v>41743</v>
      </c>
      <c r="S2" s="101">
        <v>41773</v>
      </c>
      <c r="T2" s="101">
        <v>41804</v>
      </c>
      <c r="U2" s="101">
        <v>41834</v>
      </c>
      <c r="V2" s="101">
        <v>41865</v>
      </c>
      <c r="W2" s="101">
        <v>41896</v>
      </c>
      <c r="X2" s="101">
        <v>41926</v>
      </c>
      <c r="Y2" s="101">
        <v>41957</v>
      </c>
      <c r="Z2" s="101">
        <v>41987</v>
      </c>
      <c r="AA2" s="101">
        <v>42005</v>
      </c>
      <c r="AB2" s="101">
        <v>42036</v>
      </c>
      <c r="AC2" s="101">
        <v>42064</v>
      </c>
      <c r="AD2" s="101">
        <v>42095</v>
      </c>
      <c r="AE2" s="101">
        <v>42125</v>
      </c>
      <c r="AF2" s="101">
        <v>42156</v>
      </c>
      <c r="AG2" s="101">
        <v>42186</v>
      </c>
      <c r="AH2" s="101">
        <v>42217</v>
      </c>
      <c r="AI2" s="101">
        <v>42248</v>
      </c>
      <c r="AJ2" s="101">
        <v>42278</v>
      </c>
      <c r="AK2" s="101">
        <v>42309</v>
      </c>
      <c r="AL2" s="101">
        <v>42339</v>
      </c>
      <c r="AM2" s="102">
        <v>42370</v>
      </c>
      <c r="AN2" s="101">
        <v>42401</v>
      </c>
      <c r="AO2" s="101">
        <v>42430</v>
      </c>
      <c r="AP2" s="101">
        <v>42461</v>
      </c>
      <c r="AQ2" s="101">
        <v>42491</v>
      </c>
      <c r="AR2" s="101">
        <v>42522</v>
      </c>
      <c r="AS2" s="101">
        <v>42552</v>
      </c>
      <c r="AT2" s="101">
        <v>42583</v>
      </c>
      <c r="AU2" s="101">
        <v>42614</v>
      </c>
      <c r="AV2" s="101">
        <v>42644</v>
      </c>
      <c r="AW2" s="101">
        <v>42675</v>
      </c>
      <c r="AX2" s="101">
        <v>42705</v>
      </c>
      <c r="AY2" s="101">
        <v>42736</v>
      </c>
      <c r="AZ2" s="101">
        <v>42767</v>
      </c>
      <c r="BA2" s="101">
        <v>42795</v>
      </c>
      <c r="BB2" s="101">
        <v>42826</v>
      </c>
      <c r="BC2" s="101">
        <v>42856</v>
      </c>
      <c r="BD2" s="101">
        <v>42887</v>
      </c>
      <c r="BE2" s="101">
        <v>42917</v>
      </c>
      <c r="BF2" s="101">
        <v>42948</v>
      </c>
      <c r="BG2" s="101">
        <v>42979</v>
      </c>
      <c r="BH2" s="101">
        <v>43009</v>
      </c>
      <c r="BI2" s="101">
        <v>43040</v>
      </c>
      <c r="BJ2" s="101">
        <v>43070</v>
      </c>
      <c r="BK2" s="101">
        <v>43101</v>
      </c>
      <c r="BL2" s="101">
        <v>43132</v>
      </c>
      <c r="BM2" s="101">
        <v>43160</v>
      </c>
      <c r="BN2" s="101">
        <v>43191</v>
      </c>
      <c r="BO2" s="101">
        <v>43221</v>
      </c>
      <c r="BP2" s="101">
        <v>43252</v>
      </c>
      <c r="BQ2" s="101">
        <v>43282</v>
      </c>
      <c r="BR2" s="101">
        <v>43313</v>
      </c>
      <c r="BS2" s="101">
        <v>43344</v>
      </c>
      <c r="BT2" s="101">
        <v>43374</v>
      </c>
      <c r="BU2" s="101">
        <v>43405</v>
      </c>
      <c r="BV2" s="101">
        <v>43435</v>
      </c>
      <c r="BW2" s="101">
        <v>43466</v>
      </c>
      <c r="BX2" s="101">
        <v>43497</v>
      </c>
      <c r="BY2" s="101">
        <v>43525</v>
      </c>
      <c r="BZ2" s="101">
        <v>43556</v>
      </c>
      <c r="CA2" s="101">
        <v>43586</v>
      </c>
      <c r="CB2" s="101">
        <v>43617</v>
      </c>
      <c r="CC2" s="101">
        <v>43647</v>
      </c>
      <c r="CD2" s="101">
        <v>43678</v>
      </c>
      <c r="CE2" s="101">
        <v>43709</v>
      </c>
      <c r="CF2" s="101">
        <v>43739</v>
      </c>
      <c r="CG2" s="101">
        <v>43770</v>
      </c>
      <c r="CH2" s="101">
        <v>43800</v>
      </c>
      <c r="CI2" s="101">
        <v>43831</v>
      </c>
      <c r="CJ2" s="101">
        <v>43862</v>
      </c>
      <c r="CK2" s="101">
        <v>43891</v>
      </c>
      <c r="CL2" s="101">
        <v>44287</v>
      </c>
      <c r="CM2" s="101">
        <v>44317</v>
      </c>
      <c r="CN2" s="101">
        <v>44348</v>
      </c>
      <c r="CO2" s="101">
        <v>44378</v>
      </c>
      <c r="CP2" s="101">
        <v>44409</v>
      </c>
      <c r="CQ2" s="101">
        <v>44440</v>
      </c>
      <c r="CR2" s="101">
        <v>44470</v>
      </c>
      <c r="CS2" s="101">
        <v>44501</v>
      </c>
      <c r="CT2" s="101">
        <v>44531</v>
      </c>
      <c r="CU2" s="101">
        <v>44562</v>
      </c>
      <c r="CV2" s="101">
        <v>44593</v>
      </c>
      <c r="CW2" s="101">
        <v>44621</v>
      </c>
      <c r="CX2" s="103">
        <v>44652</v>
      </c>
      <c r="CY2" s="103">
        <v>44682</v>
      </c>
      <c r="CZ2" s="103">
        <v>44713</v>
      </c>
      <c r="DA2" s="103">
        <v>44743</v>
      </c>
      <c r="DB2" s="102">
        <v>44774</v>
      </c>
      <c r="DC2" s="102">
        <v>44805</v>
      </c>
      <c r="DD2" s="102">
        <v>44835</v>
      </c>
      <c r="DE2" s="102">
        <v>44866</v>
      </c>
      <c r="DF2" s="102">
        <v>44896</v>
      </c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99" t="e">
        <f>#REF!</f>
        <v>#REF!</v>
      </c>
      <c r="GI2" s="98" t="e">
        <f>#REF!</f>
        <v>#REF!</v>
      </c>
      <c r="GJ2" s="105">
        <f t="shared" ref="GJ2:GY2" si="0">O2</f>
        <v>41653</v>
      </c>
      <c r="GK2" s="105">
        <f t="shared" si="0"/>
        <v>41684</v>
      </c>
      <c r="GL2" s="105">
        <f t="shared" si="0"/>
        <v>41712</v>
      </c>
      <c r="GM2" s="105">
        <f t="shared" si="0"/>
        <v>41743</v>
      </c>
      <c r="GN2" s="105">
        <f t="shared" si="0"/>
        <v>41773</v>
      </c>
      <c r="GO2" s="105">
        <f t="shared" si="0"/>
        <v>41804</v>
      </c>
      <c r="GP2" s="105">
        <f t="shared" si="0"/>
        <v>41834</v>
      </c>
      <c r="GQ2" s="105">
        <f t="shared" si="0"/>
        <v>41865</v>
      </c>
      <c r="GR2" s="105">
        <f t="shared" si="0"/>
        <v>41896</v>
      </c>
      <c r="GS2" s="105">
        <f t="shared" si="0"/>
        <v>41926</v>
      </c>
      <c r="GT2" s="105">
        <f t="shared" si="0"/>
        <v>41957</v>
      </c>
      <c r="GU2" s="105">
        <f t="shared" si="0"/>
        <v>41987</v>
      </c>
      <c r="GV2" s="105">
        <f t="shared" si="0"/>
        <v>42005</v>
      </c>
      <c r="GW2" s="105">
        <f t="shared" si="0"/>
        <v>42036</v>
      </c>
      <c r="GX2" s="105">
        <f t="shared" si="0"/>
        <v>42064</v>
      </c>
      <c r="GY2" s="105">
        <f t="shared" si="0"/>
        <v>42095</v>
      </c>
      <c r="GZ2" s="105">
        <v>42139</v>
      </c>
      <c r="HA2" s="105">
        <v>42170</v>
      </c>
      <c r="HB2" s="106">
        <v>42200</v>
      </c>
      <c r="HC2" s="105">
        <v>42231</v>
      </c>
      <c r="HD2" s="105">
        <v>42262</v>
      </c>
      <c r="HE2" s="105">
        <v>42292</v>
      </c>
      <c r="HF2" s="105">
        <v>42323</v>
      </c>
      <c r="HG2" s="105">
        <v>42353</v>
      </c>
      <c r="HH2" s="105">
        <v>42384</v>
      </c>
      <c r="HI2" s="105">
        <v>42415</v>
      </c>
      <c r="HJ2" s="105">
        <v>42444</v>
      </c>
      <c r="HK2" s="105">
        <v>42475</v>
      </c>
      <c r="HL2" s="105">
        <v>42505</v>
      </c>
      <c r="HM2" s="105">
        <v>42536</v>
      </c>
      <c r="HN2" s="105">
        <v>42566</v>
      </c>
      <c r="HO2" s="105">
        <v>42597</v>
      </c>
      <c r="HP2" s="105">
        <v>42628</v>
      </c>
      <c r="HQ2" s="105">
        <v>42658</v>
      </c>
      <c r="HR2" s="105">
        <v>42689</v>
      </c>
      <c r="HS2" s="105">
        <v>42719</v>
      </c>
      <c r="HT2" s="105">
        <v>42750</v>
      </c>
      <c r="HU2" s="105">
        <v>42781</v>
      </c>
      <c r="HV2" s="105">
        <v>42809</v>
      </c>
      <c r="HW2" s="105">
        <v>42840</v>
      </c>
      <c r="HX2" s="105">
        <v>42870</v>
      </c>
      <c r="HY2" s="105">
        <v>42901</v>
      </c>
      <c r="HZ2" s="105">
        <v>42931</v>
      </c>
      <c r="IA2" s="105">
        <v>42962</v>
      </c>
      <c r="IB2" s="105">
        <v>42993</v>
      </c>
      <c r="IC2" s="105">
        <v>43023</v>
      </c>
      <c r="ID2" s="105">
        <v>43054</v>
      </c>
      <c r="IE2" s="105">
        <v>43084</v>
      </c>
      <c r="IF2" s="105">
        <v>43115</v>
      </c>
      <c r="IG2" s="105">
        <v>43146</v>
      </c>
      <c r="IH2" s="105">
        <v>43174</v>
      </c>
      <c r="II2" s="105">
        <v>43205</v>
      </c>
      <c r="IJ2" s="105">
        <v>43235</v>
      </c>
      <c r="IK2" s="105">
        <v>43266</v>
      </c>
      <c r="IL2" s="105">
        <v>43296</v>
      </c>
      <c r="IM2" s="105">
        <v>43327</v>
      </c>
      <c r="IN2" s="105">
        <v>43358</v>
      </c>
      <c r="IO2" s="105">
        <v>43388</v>
      </c>
      <c r="IP2" s="105">
        <v>43419</v>
      </c>
      <c r="IQ2" s="105">
        <v>43449</v>
      </c>
      <c r="IR2" s="105">
        <v>43480</v>
      </c>
      <c r="IS2" s="105">
        <v>43511</v>
      </c>
      <c r="IT2" s="105">
        <v>43539</v>
      </c>
      <c r="IU2" s="105">
        <v>43570</v>
      </c>
      <c r="IV2" s="105">
        <v>43600</v>
      </c>
      <c r="IW2" s="105">
        <v>43631</v>
      </c>
      <c r="IX2" s="105">
        <v>43661</v>
      </c>
      <c r="IY2" s="105">
        <v>43692</v>
      </c>
      <c r="IZ2" s="105">
        <v>43723</v>
      </c>
      <c r="JA2" s="105">
        <v>43753</v>
      </c>
      <c r="JB2" s="105">
        <v>43784</v>
      </c>
      <c r="JC2" s="105">
        <v>43814</v>
      </c>
      <c r="JD2" s="105">
        <v>43845</v>
      </c>
      <c r="JE2" s="105">
        <v>43876</v>
      </c>
      <c r="JF2" s="105">
        <v>43905</v>
      </c>
      <c r="JG2" s="105">
        <v>43936</v>
      </c>
      <c r="JH2" s="105">
        <v>43966</v>
      </c>
      <c r="JI2" s="105">
        <v>43997</v>
      </c>
      <c r="JJ2" s="105">
        <v>44027</v>
      </c>
      <c r="JK2" s="105">
        <v>44058</v>
      </c>
      <c r="JL2" s="105">
        <v>44089</v>
      </c>
      <c r="JM2" s="105">
        <v>44119</v>
      </c>
      <c r="JN2" s="105">
        <v>44150</v>
      </c>
      <c r="JO2" s="105">
        <v>44180</v>
      </c>
      <c r="JP2" s="105">
        <v>44211</v>
      </c>
      <c r="JQ2" s="105">
        <v>44242</v>
      </c>
      <c r="JR2" s="105">
        <v>44270</v>
      </c>
      <c r="JS2" s="105">
        <v>44301</v>
      </c>
      <c r="JU2" s="99" t="s">
        <v>19</v>
      </c>
      <c r="JV2" s="98" t="s">
        <v>7</v>
      </c>
      <c r="JW2" s="98" t="s">
        <v>27</v>
      </c>
      <c r="JX2" s="98" t="s">
        <v>8</v>
      </c>
      <c r="JY2" s="98" t="s">
        <v>9</v>
      </c>
      <c r="JZ2" s="98" t="s">
        <v>10</v>
      </c>
      <c r="KA2" s="98" t="s">
        <v>28</v>
      </c>
      <c r="KB2" s="98" t="s">
        <v>12</v>
      </c>
      <c r="KC2" s="98" t="s">
        <v>13</v>
      </c>
      <c r="KE2" s="99" t="s">
        <v>29</v>
      </c>
      <c r="KF2" s="99" t="s">
        <v>7</v>
      </c>
      <c r="KG2" s="99" t="s">
        <v>30</v>
      </c>
      <c r="KH2" s="99" t="s">
        <v>31</v>
      </c>
      <c r="KI2" s="99" t="s">
        <v>32</v>
      </c>
      <c r="KJ2" s="107" t="s">
        <v>33</v>
      </c>
    </row>
    <row r="3" spans="1:296">
      <c r="A3" s="4" t="s">
        <v>66</v>
      </c>
      <c r="B3" s="4" t="s">
        <v>25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7">
        <f>([1]Indices!Q31/[1]Indices!E31-1)*100</f>
        <v>8.6584205518553947</v>
      </c>
      <c r="P3" s="7">
        <f>([1]Indices!R31/[1]Indices!F31-1)*100</f>
        <v>7.7504725897920679</v>
      </c>
      <c r="Q3" s="7">
        <f>([1]Indices!S31/[1]Indices!G31-1)*100</f>
        <v>8.1132075471697984</v>
      </c>
      <c r="R3" s="7">
        <f>([1]Indices!T31/[1]Indices!H31-1)*100</f>
        <v>8.4586466165413441</v>
      </c>
      <c r="S3" s="7">
        <f>([1]Indices!U31/[1]Indices!I31-1)*100</f>
        <v>8.2089552238805865</v>
      </c>
      <c r="T3" s="7">
        <f>([1]Indices!V31/[1]Indices!J31-1)*100</f>
        <v>7.4380165289256173</v>
      </c>
      <c r="U3" s="7">
        <f>([1]Indices!W31/[1]Indices!K31-1)*100</f>
        <v>7.9494128274615994</v>
      </c>
      <c r="V3" s="7">
        <f>([1]Indices!X31/[1]Indices!L31-1)*100</f>
        <v>7.6717216770740393</v>
      </c>
      <c r="W3" s="7">
        <f>([1]Indices!Y31/[1]Indices!M31-1)*100</f>
        <v>5.8669001751313399</v>
      </c>
      <c r="X3" s="7">
        <f>([1]Indices!Z31/[1]Indices!N31-1)*100</f>
        <v>4.7619047619047672</v>
      </c>
      <c r="Y3" s="7">
        <f>([1]Indices!AA31/[1]Indices!O31-1)*100</f>
        <v>3.1516183986371349</v>
      </c>
      <c r="Z3" s="7">
        <f>([1]Indices!AB31/[1]Indices!P31-1)*100</f>
        <v>4.1558441558441572</v>
      </c>
      <c r="AA3" s="7">
        <f>([1]Indices!AC31/[1]Indices!Q31-1)*100</f>
        <v>5.3415061295971844</v>
      </c>
      <c r="AB3" s="7">
        <f>([1]Indices!AD31/[1]Indices!R31-1)*100</f>
        <v>5.7894736842105221</v>
      </c>
      <c r="AC3" s="7">
        <f>([1]Indices!AE31/[1]Indices!S31-1)*100</f>
        <v>5.6719022687609089</v>
      </c>
      <c r="AD3" s="7">
        <f>([1]Indices!AF31/[1]Indices!T31-1)*100</f>
        <v>5.2859618717504331</v>
      </c>
      <c r="AE3" s="7">
        <f>([1]Indices!AG31/[1]Indices!U31-1)*100</f>
        <v>5.5172413793103559</v>
      </c>
      <c r="AF3" s="7">
        <f>([1]Indices!AH31/[1]Indices!V31-1)*100</f>
        <v>6.068376068376069</v>
      </c>
      <c r="AG3" s="7">
        <f>([1]Indices!AI31/[1]Indices!W31-1)*100</f>
        <v>4.351464435146446</v>
      </c>
      <c r="AH3" s="7">
        <f>([1]Indices!AJ31/[1]Indices!X31-1)*100</f>
        <v>4.4739022369511217</v>
      </c>
      <c r="AI3" s="7">
        <f>([1]Indices!AK31/[1]Indices!Y31-1)*100</f>
        <v>5.0454921422663279</v>
      </c>
      <c r="AJ3" s="7">
        <f>([1]Indices!AL31/[1]Indices!Z31-1)*100</f>
        <v>5.5371900826446385</v>
      </c>
      <c r="AK3" s="7">
        <f>([1]Indices!AM31/[1]Indices!AA31-1)*100</f>
        <v>5.9454995871180971</v>
      </c>
      <c r="AL3" s="7">
        <f>([1]Indices!AN31/[1]Indices!AB31-1)*100</f>
        <v>6.3175394846217925</v>
      </c>
      <c r="AM3" s="37">
        <f>([1]Indices!AO31/[1]Indices!AC31-1)*100</f>
        <v>6.4837905236907689</v>
      </c>
      <c r="AN3" s="7">
        <f>([1]Indices!AP31/[1]Indices!AD31-1)*100</f>
        <v>6.0530679933665121</v>
      </c>
      <c r="AO3" s="7">
        <f>([1]Indices!AQ31/[1]Indices!AE31-1)*100</f>
        <v>5.6977704376548255</v>
      </c>
      <c r="AP3" s="7">
        <f>([1]Indices!AR31/[1]Indices!AF31-1)*100</f>
        <v>6.1728395061728447</v>
      </c>
      <c r="AQ3" s="7">
        <f>([1]Indices!AS31/[1]Indices!AG31-1)*100</f>
        <v>6.4542483660130712</v>
      </c>
      <c r="AR3" s="7">
        <f>([1]Indices!AT31/[1]Indices!AH31-1)*100</f>
        <v>6.2852538275584235</v>
      </c>
      <c r="AS3" s="7">
        <f>([1]Indices!AU31/[1]Indices!AI31-1)*100</f>
        <v>6.655974338412185</v>
      </c>
      <c r="AT3" s="7">
        <f>([1]Indices!AV31/[1]Indices!AJ31-1)*100</f>
        <v>5.8683584456780347</v>
      </c>
      <c r="AU3" s="7">
        <f>([1]Indices!AW31/[1]Indices!AK31-1)*100</f>
        <v>5.0393700787401574</v>
      </c>
      <c r="AV3" s="7">
        <f>([1]Indices!AX31/[1]Indices!AL31-1)*100</f>
        <v>4.7768206734534191</v>
      </c>
      <c r="AW3" s="7">
        <f>([1]Indices!AY31/[1]Indices!AM31-1)*100</f>
        <v>4.1309431021044229</v>
      </c>
      <c r="AX3" s="7">
        <f>([1]Indices!AZ31/[1]Indices!AN31-1)*100</f>
        <v>3.8311180609851503</v>
      </c>
      <c r="AY3" s="7">
        <f>([1]Indices!BA31/[1]Indices!AO31-1)*100</f>
        <v>3.3567525370804097</v>
      </c>
      <c r="AZ3" s="7">
        <f>([1]Indices!BB31/[1]Indices!AP31-1)*100</f>
        <v>3.6747458952306467</v>
      </c>
      <c r="BA3" s="7">
        <f>([1]Indices!BC31/[1]Indices!AQ31-1)*100</f>
        <v>3.7500000000000089</v>
      </c>
      <c r="BB3" s="7">
        <f>([1]Indices!BD31/[1]Indices!AR31-1)*100</f>
        <v>3.0232558139534849</v>
      </c>
      <c r="BC3" s="7">
        <f>([1]Indices!BE31/[1]Indices!AS31-1)*100</f>
        <v>2.3023791250959214</v>
      </c>
      <c r="BD3" s="109">
        <f>([1]Indices!BF31/[1]Indices!AT31-1)*100</f>
        <v>1.5163002274450443</v>
      </c>
      <c r="BE3" s="110">
        <f>([1]Indices!BG31/[1]Indices!AU31-1)*100</f>
        <v>2.4060150375939671</v>
      </c>
      <c r="BF3" s="7">
        <f>([1]Indices!BH31/[1]Indices!AV31-1)*100</f>
        <v>3.2209737827715523</v>
      </c>
      <c r="BG3" s="7">
        <f>([1]Indices!BI31/[1]Indices!AW31-1)*100</f>
        <v>3.1484257871064347</v>
      </c>
      <c r="BH3" s="7">
        <f>([1]Indices!BJ31/[1]Indices!AX31-1)*100</f>
        <v>3.3632286995515681</v>
      </c>
      <c r="BI3" s="7">
        <f>([1]Indices!BK31/[1]Indices!AY31-1)*100</f>
        <v>4.7904191616766401</v>
      </c>
      <c r="BJ3" s="7">
        <f>([1]Indices!BL31/[1]Indices!AZ31-1)*100</f>
        <v>5.2710843373493965</v>
      </c>
      <c r="BK3" s="7">
        <f>([1]Indices!BM31/[1]Indices!BA31-1)*100</f>
        <v>5.2114803625377792</v>
      </c>
      <c r="BL3" s="109">
        <f>([1]Indices!BN31/[1]Indices!BB31-1)*100</f>
        <v>4.4494720965309265</v>
      </c>
      <c r="BM3" s="7">
        <f>([1]Indices!BO31/[1]Indices!BC31-1)*100</f>
        <v>4.4427710843373269</v>
      </c>
      <c r="BN3" s="7">
        <f>([1]Indices!BP31/[1]Indices!BD31-1)*100</f>
        <v>4.6651617757712538</v>
      </c>
      <c r="BO3" s="7">
        <f>([1]Indices!BQ31/[1]Indices!BE31-1)*100</f>
        <v>4.8762190547636974</v>
      </c>
      <c r="BP3" s="7">
        <f>([1]Indices!BR31/[1]Indices!BF31-1)*100</f>
        <v>4.9290515309932781</v>
      </c>
      <c r="BQ3" s="7">
        <f>([1]Indices!BS31/[1]Indices!BG31-1)*100</f>
        <v>4.1116005873715222</v>
      </c>
      <c r="BR3" s="7">
        <f>([1]Indices!BT31/[1]Indices!BH31-1)*100</f>
        <v>3.4107402031930301</v>
      </c>
      <c r="BS3" s="7">
        <f>([1]Indices!BU31/[1]Indices!BI31-1)*100</f>
        <v>3.2703488372092915</v>
      </c>
      <c r="BT3" s="7">
        <f>([1]Indices!BV31/[1]Indices!BJ31-1)*100</f>
        <v>2.8199566160520551</v>
      </c>
      <c r="BU3" s="7">
        <f>([1]Indices!BW31/[1]Indices!BK31-1)*100</f>
        <v>1.7142857142857126</v>
      </c>
      <c r="BV3" s="7">
        <f>([1]Indices!BX31/[1]Indices!BL31-1)*100</f>
        <v>1.5021459227467782</v>
      </c>
      <c r="BW3" s="7">
        <f>([1]Indices!BY31/[1]Indices!BM31-1)*100</f>
        <v>1.2203876525484381</v>
      </c>
      <c r="BX3" s="7">
        <f>([1]Indices!BZ31/[1]Indices!BN31-1)*100</f>
        <v>1.8050541516245522</v>
      </c>
      <c r="BY3" s="7">
        <f>([1]Indices!CA31/[1]Indices!BO31-1)*100</f>
        <v>1.8024513338139814</v>
      </c>
      <c r="BZ3" s="7">
        <f>([1]Indices!CB31/[1]Indices!BP31-1)*100</f>
        <v>1.8691588785046731</v>
      </c>
      <c r="CA3" s="7">
        <f>([1]Indices!CC31/[1]Indices!BQ31-1)*100</f>
        <v>1.8597997138769529</v>
      </c>
      <c r="CB3" s="7">
        <f>([1]Indices!CD31/[1]Indices!BR31-1)*100</f>
        <v>2.2064056939501642</v>
      </c>
      <c r="CC3" s="7">
        <f>([1]Indices!CE31/[1]Indices!BS31-1)*100</f>
        <v>2.1861777150916639</v>
      </c>
      <c r="CD3" s="7">
        <f>([1]Indices!CF31/[1]Indices!BT31-1)*100</f>
        <v>2.2456140350877174</v>
      </c>
      <c r="CE3" s="7">
        <f>([1]Indices!CG31/[1]Indices!BU31-1)*100</f>
        <v>3.2371569317382054</v>
      </c>
      <c r="CF3" s="8">
        <f>([1]Indices!CH31/[1]Indices!BV31-1)*100</f>
        <v>4.2897327707454469</v>
      </c>
      <c r="CG3" s="8">
        <f>([1]Indices!CI31/[1]Indices!BW31-1)*100</f>
        <v>5.2668539325842589</v>
      </c>
      <c r="CH3" s="8">
        <f>([1]Indices!CJ31/[1]Indices!BX31-1)*100</f>
        <v>7.3291050035236172</v>
      </c>
      <c r="CI3" s="8">
        <f>([1]Indices!CK31/[1]Indices!BY31-1)*100</f>
        <v>7.7304964539007148</v>
      </c>
      <c r="CJ3" s="8">
        <f>([1]Indices!CL31/[1]Indices!BZ31-1)*100</f>
        <v>6.6666666666666652</v>
      </c>
      <c r="CK3" s="8">
        <f>([1]Indices!CM31/[1]Indices!CA31-1)*100</f>
        <v>6.0906515580736675</v>
      </c>
      <c r="CL3" s="8">
        <f>([1]Indices!CZ31/[1]Indices!CN31-1)*100</f>
        <v>3.7524687294272496</v>
      </c>
      <c r="CM3" s="8">
        <f>([1]Indices!DA31/[1]Indices!CO31-1)*100</f>
        <v>6.5476190476190466</v>
      </c>
      <c r="CN3" s="8">
        <f>([1]Indices!DB31/[1]Indices!CP31-1)*100</f>
        <v>6.155861165684362</v>
      </c>
      <c r="CO3" s="8">
        <f>([1]Indices!DC31/[1]Indices!CQ31-1)*100</f>
        <v>5.4945054945054972</v>
      </c>
      <c r="CP3" s="8">
        <f>([1]Indices!DD31/[1]Indices!CR31-1)*100</f>
        <v>5.2767052767052736</v>
      </c>
      <c r="CQ3" s="8">
        <f>([1]Indices!DE31/[1]Indices!CS31-1)*100</f>
        <v>4.1269841269841345</v>
      </c>
      <c r="CR3" s="8">
        <f>([1]Indices!DF31/[1]Indices!CT31-1)*100</f>
        <v>4.0675844806007611</v>
      </c>
      <c r="CS3" s="8">
        <f>([1]Indices!DG31/[1]Indices!CU31-1)*100</f>
        <v>4.2937149968886201</v>
      </c>
      <c r="CT3" s="8">
        <f>([1]Indices!DH31/[1]Indices!CV31-1)*100</f>
        <v>5.3627760252366041</v>
      </c>
      <c r="CU3" s="8">
        <f>([1]Indices!DI31/[1]Indices!CW31-1)*100</f>
        <v>6.1224489795918435</v>
      </c>
      <c r="CV3" s="8">
        <f>([1]Indices!DJ31/[1]Indices!CX31-1)*100</f>
        <v>6.3816209317166583</v>
      </c>
      <c r="CW3" s="8">
        <f>([1]Indices!DK31/[1]Indices!CY31-1)*100</f>
        <v>7.6579451180599944</v>
      </c>
      <c r="CX3" s="7">
        <f>([1]Indices!DL31/[1]Indices!CZ31-1)*100</f>
        <v>8.3756345177665068</v>
      </c>
      <c r="CY3" s="7">
        <f>([1]Indices!DM31/[1]Indices!DA31-1)*100</f>
        <v>7.0763500931098733</v>
      </c>
      <c r="CZ3" s="7">
        <f>([1]Indices!DN31/[1]Indices!DB31-1)*100</f>
        <v>7.0943861813695275</v>
      </c>
      <c r="DA3" s="7">
        <f>([1]Indices!DO31/[1]Indices!DC31-1)*100</f>
        <v>6.8014705882353033</v>
      </c>
      <c r="DB3" s="37">
        <f>([1]Indices!DP31/[1]Indices!DD31-1)*100</f>
        <v>7.1515892420537908</v>
      </c>
      <c r="DC3" s="37">
        <f>([1]Indices!DQ31/[1]Indices!DE31-1)*100</f>
        <v>7.5609756097561043</v>
      </c>
      <c r="DD3" s="37">
        <v>6.9753457606734681</v>
      </c>
      <c r="DE3" s="37">
        <v>6.0859188544152953</v>
      </c>
      <c r="DF3" s="37">
        <v>6.0479041916167597</v>
      </c>
      <c r="DH3" s="13"/>
      <c r="DI3" s="13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KE3" s="4" t="s">
        <v>39</v>
      </c>
      <c r="KF3" s="4">
        <v>54.14</v>
      </c>
      <c r="KG3" s="8">
        <v>4.0483949776090045</v>
      </c>
      <c r="KH3" s="8">
        <v>3.5960897132365055</v>
      </c>
      <c r="KI3" s="8">
        <v>2.9792485916767752</v>
      </c>
    </row>
    <row r="4" spans="1:296">
      <c r="A4" s="4" t="s">
        <v>67</v>
      </c>
      <c r="B4" s="4" t="s">
        <v>25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7">
        <f>([1]Indices!Q32/[1]Indices!E32-1)*100</f>
        <v>10.066476733143404</v>
      </c>
      <c r="P4" s="7">
        <f>([1]Indices!R32/[1]Indices!F32-1)*100</f>
        <v>8.38041431261769</v>
      </c>
      <c r="Q4" s="7">
        <f>([1]Indices!S32/[1]Indices!G32-1)*100</f>
        <v>9.0225563909774422</v>
      </c>
      <c r="R4" s="7">
        <f>([1]Indices!T32/[1]Indices!H32-1)*100</f>
        <v>9.635173058933578</v>
      </c>
      <c r="S4" s="7">
        <f>([1]Indices!U32/[1]Indices!I32-1)*100</f>
        <v>9.5458758109360442</v>
      </c>
      <c r="T4" s="7">
        <f>([1]Indices!V32/[1]Indices!J32-1)*100</f>
        <v>8.0470162748643723</v>
      </c>
      <c r="U4" s="7">
        <f>([1]Indices!W32/[1]Indices!K32-1)*100</f>
        <v>9.2674315975286738</v>
      </c>
      <c r="V4" s="7">
        <f>([1]Indices!X32/[1]Indices!L32-1)*100</f>
        <v>9.2801387684301915</v>
      </c>
      <c r="W4" s="8">
        <f>([1]Indices!Y32/[1]Indices!M32-1)*100</f>
        <v>6.3344594594594517</v>
      </c>
      <c r="X4" s="7">
        <f>([1]Indices!Z32/[1]Indices!N32-1)*100</f>
        <v>3.976801988401002</v>
      </c>
      <c r="Y4" s="7">
        <f>([1]Indices!AA32/[1]Indices!O32-1)*100</f>
        <v>1.2944983818770295</v>
      </c>
      <c r="Z4" s="7">
        <f>([1]Indices!AB32/[1]Indices!P32-1)*100</f>
        <v>3.5264483627204024</v>
      </c>
      <c r="AA4" s="7">
        <f>([1]Indices!AC32/[1]Indices!Q32-1)*100</f>
        <v>5.7808455565142358</v>
      </c>
      <c r="AB4" s="7">
        <f>([1]Indices!AD32/[1]Indices!R32-1)*100</f>
        <v>6.4291920069504904</v>
      </c>
      <c r="AC4" s="7">
        <f>([1]Indices!AE32/[1]Indices!S32-1)*100</f>
        <v>5.7758620689655205</v>
      </c>
      <c r="AD4" s="7">
        <f>([1]Indices!AF32/[1]Indices!T32-1)*100</f>
        <v>5.0341296928327672</v>
      </c>
      <c r="AE4" s="7">
        <f>([1]Indices!AG32/[1]Indices!U32-1)*100</f>
        <v>4.7377326565143818</v>
      </c>
      <c r="AF4" s="7">
        <f>([1]Indices!AH32/[1]Indices!V32-1)*100</f>
        <v>5.6066945606694674</v>
      </c>
      <c r="AG4" s="7">
        <f>([1]Indices!AI32/[1]Indices!W32-1)*100</f>
        <v>2.7463651050080751</v>
      </c>
      <c r="AH4" s="7">
        <f>([1]Indices!AJ32/[1]Indices!X32-1)*100</f>
        <v>3.0158730158730274</v>
      </c>
      <c r="AI4" s="7">
        <f>([1]Indices!AK32/[1]Indices!Y32-1)*100</f>
        <v>4.0508339952343153</v>
      </c>
      <c r="AJ4" s="7">
        <f>([1]Indices!AL32/[1]Indices!Z32-1)*100</f>
        <v>5.1792828685258918</v>
      </c>
      <c r="AK4" s="7">
        <f>([1]Indices!AM32/[1]Indices!AA32-1)*100</f>
        <v>5.7507987220447365</v>
      </c>
      <c r="AL4" s="7">
        <f>([1]Indices!AN32/[1]Indices!AB32-1)*100</f>
        <v>6.4071370640713665</v>
      </c>
      <c r="AM4" s="37">
        <f>([1]Indices!AO32/[1]Indices!AC32-1)*100</f>
        <v>6.9331158238172819</v>
      </c>
      <c r="AN4" s="7">
        <f>([1]Indices!AP32/[1]Indices!AD32-1)*100</f>
        <v>5.9591836734693926</v>
      </c>
      <c r="AO4" s="7">
        <f>([1]Indices!AQ32/[1]Indices!AE32-1)*100</f>
        <v>5.7864710676446718</v>
      </c>
      <c r="AP4" s="7">
        <f>([1]Indices!AR32/[1]Indices!AF32-1)*100</f>
        <v>6.6612510154346216</v>
      </c>
      <c r="AQ4" s="7">
        <f>([1]Indices!AS32/[1]Indices!AG32-1)*100</f>
        <v>7.6736672051696431</v>
      </c>
      <c r="AR4" s="7">
        <f>([1]Indices!AT32/[1]Indices!AH32-1)*100</f>
        <v>7.6862123613312239</v>
      </c>
      <c r="AS4" s="7">
        <f>([1]Indices!AU32/[1]Indices!AI32-1)*100</f>
        <v>8.1761006289308149</v>
      </c>
      <c r="AT4" s="7">
        <f>([1]Indices!AV32/[1]Indices!AJ32-1)*100</f>
        <v>6.3174114021571581</v>
      </c>
      <c r="AU4" s="7">
        <f>([1]Indices!AW32/[1]Indices!AK32-1)*100</f>
        <v>4.5038167938931339</v>
      </c>
      <c r="AV4" s="7">
        <f>([1]Indices!AX32/[1]Indices!AL32-1)*100</f>
        <v>3.863636363636358</v>
      </c>
      <c r="AW4" s="7">
        <f>([1]Indices!AY32/[1]Indices!AM32-1)*100</f>
        <v>2.7945619335347338</v>
      </c>
      <c r="AX4" s="7">
        <f>([1]Indices!AZ32/[1]Indices!AN32-1)*100</f>
        <v>2.0579268292683084</v>
      </c>
      <c r="AY4" s="7">
        <f>([1]Indices!BA32/[1]Indices!AO32-1)*100</f>
        <v>1.1441647597254079</v>
      </c>
      <c r="AZ4" s="7">
        <f>([1]Indices!BB32/[1]Indices!AP32-1)*100</f>
        <v>2.0801232665639269</v>
      </c>
      <c r="BA4" s="7">
        <f>([1]Indices!BC32/[1]Indices!AQ32-1)*100</f>
        <v>1.8489984591679276</v>
      </c>
      <c r="BB4" s="7">
        <f>([1]Indices!BD32/[1]Indices!AR32-1)*100</f>
        <v>0.68545316070067752</v>
      </c>
      <c r="BC4" s="7">
        <f>([1]Indices!BE32/[1]Indices!AS32-1)*100</f>
        <v>-0.60015003750938378</v>
      </c>
      <c r="BD4" s="7">
        <f>([1]Indices!BF32/[1]Indices!AT32-1)*100</f>
        <v>-1.6188373804267964</v>
      </c>
      <c r="BE4" s="7">
        <f>([1]Indices!BG32/[1]Indices!AU32-1)*100</f>
        <v>7.2674418604656843E-2</v>
      </c>
      <c r="BF4" s="7">
        <f>([1]Indices!BH32/[1]Indices!AV32-1)*100</f>
        <v>1.3768115942029091</v>
      </c>
      <c r="BG4" s="7">
        <f>([1]Indices!BI32/[1]Indices!AW32-1)*100</f>
        <v>1.3148283418553675</v>
      </c>
      <c r="BH4" s="7">
        <f>([1]Indices!BJ32/[1]Indices!AX32-1)*100</f>
        <v>1.7505470459518557</v>
      </c>
      <c r="BI4" s="7">
        <f>([1]Indices!BK32/[1]Indices!AY32-1)*100</f>
        <v>4.0411462160176326</v>
      </c>
      <c r="BJ4" s="7">
        <f>([1]Indices!BL32/[1]Indices!AZ32-1)*100</f>
        <v>5.0784167289021465</v>
      </c>
      <c r="BK4" s="7">
        <f>([1]Indices!BM32/[1]Indices!BA32-1)*100</f>
        <v>5.0527903469079982</v>
      </c>
      <c r="BL4" s="7">
        <f>([1]Indices!BN32/[1]Indices!BB32-1)*100</f>
        <v>3.6981132075471823</v>
      </c>
      <c r="BM4" s="7">
        <f>([1]Indices!BO32/[1]Indices!BC32-1)*100</f>
        <v>3.7065052950075783</v>
      </c>
      <c r="BN4" s="7">
        <f>([1]Indices!BP32/[1]Indices!BD32-1)*100</f>
        <v>3.6308623298033416</v>
      </c>
      <c r="BO4" s="7">
        <f>([1]Indices!BQ32/[1]Indices!BE32-1)*100</f>
        <v>3.7735849056603765</v>
      </c>
      <c r="BP4" s="7">
        <f>([1]Indices!BR32/[1]Indices!BF32-1)*100</f>
        <v>3.6649214659685958</v>
      </c>
      <c r="BQ4" s="7">
        <f>([1]Indices!BS32/[1]Indices!BG32-1)*100</f>
        <v>2.1786492374727739</v>
      </c>
      <c r="BR4" s="7">
        <f>([1]Indices!BT32/[1]Indices!BH32-1)*100</f>
        <v>1.1436740528949274</v>
      </c>
      <c r="BS4" s="7">
        <f>([1]Indices!BU32/[1]Indices!BI32-1)*100</f>
        <v>0.86517664023073593</v>
      </c>
      <c r="BT4" s="7">
        <f>([1]Indices!BV32/[1]Indices!BJ32-1)*100</f>
        <v>-0.64516129032258229</v>
      </c>
      <c r="BU4" s="7">
        <f>([1]Indices!BW32/[1]Indices!BK32-1)*100</f>
        <v>-2.4011299435028333</v>
      </c>
      <c r="BV4" s="7">
        <f>([1]Indices!BX32/[1]Indices!BL32-1)*100</f>
        <v>-2.9850746268656692</v>
      </c>
      <c r="BW4" s="7">
        <f>([1]Indices!BY32/[1]Indices!BM32-1)*100</f>
        <v>-2.9432878679110042</v>
      </c>
      <c r="BX4" s="7">
        <f>([1]Indices!BZ32/[1]Indices!BN32-1)*100</f>
        <v>-1.7467248908296984</v>
      </c>
      <c r="BY4" s="7">
        <f>([1]Indices!CA32/[1]Indices!BO32-1)*100</f>
        <v>-1.4587892049598872</v>
      </c>
      <c r="BZ4" s="7">
        <f>([1]Indices!CB32/[1]Indices!BP32-1)*100</f>
        <v>-0.80291970802919277</v>
      </c>
      <c r="CA4" s="7">
        <f>([1]Indices!CC32/[1]Indices!BQ32-1)*100</f>
        <v>-0.21818181818182847</v>
      </c>
      <c r="CB4" s="7">
        <f>([1]Indices!CD32/[1]Indices!BR32-1)*100</f>
        <v>0.43290043290042934</v>
      </c>
      <c r="CC4" s="7">
        <f>([1]Indices!CE32/[1]Indices!BS32-1)*100</f>
        <v>0.56858564321251581</v>
      </c>
      <c r="CD4" s="7">
        <f>([1]Indices!CF32/[1]Indices!BT32-1)*100</f>
        <v>0.84805653710247064</v>
      </c>
      <c r="CE4" s="7">
        <f>([1]Indices!CG32/[1]Indices!BU32-1)*100</f>
        <v>3.2165832737669708</v>
      </c>
      <c r="CF4" s="7">
        <f>([1]Indices!CH32/[1]Indices!BV32-1)*100</f>
        <v>6.4213564213564167</v>
      </c>
      <c r="CG4" s="7">
        <f>([1]Indices!CI32/[1]Indices!BW32-1)*100</f>
        <v>8.8277858176555757</v>
      </c>
      <c r="CH4" s="7">
        <f>([1]Indices!CJ32/[1]Indices!BX32-1)*100</f>
        <v>13.040293040293038</v>
      </c>
      <c r="CI4" s="7">
        <f>([1]Indices!CK32/[1]Indices!BY32-1)*100</f>
        <v>13.017751479289963</v>
      </c>
      <c r="CJ4" s="7">
        <f>([1]Indices!CL32/[1]Indices!BZ32-1)*100</f>
        <v>10.370370370370363</v>
      </c>
      <c r="CK4" s="7">
        <f>([1]Indices!CM32/[1]Indices!CA32-1)*100</f>
        <v>8.8823094004441216</v>
      </c>
      <c r="CL4" s="8">
        <f>([1]Indices!CZ32/[1]Indices!CN32-1)*100</f>
        <v>1.3149243918474607</v>
      </c>
      <c r="CM4" s="8">
        <f>([1]Indices!DA32/[1]Indices!CO32-1)*100</f>
        <v>4.5182724252491813</v>
      </c>
      <c r="CN4" s="8">
        <f>([1]Indices!DB32/[1]Indices!CP32-1)*100</f>
        <v>5.0165016501650062</v>
      </c>
      <c r="CO4" s="8">
        <f>([1]Indices!DC32/[1]Indices!CQ32-1)*100</f>
        <v>3.5506778566817276</v>
      </c>
      <c r="CP4" s="8">
        <f>([1]Indices!DD32/[1]Indices!CR32-1)*100</f>
        <v>3.0828516377649384</v>
      </c>
      <c r="CQ4" s="8">
        <f>([1]Indices!DE32/[1]Indices!CS32-1)*100</f>
        <v>0.68922305764411718</v>
      </c>
      <c r="CR4" s="8">
        <f>([1]Indices!DF32/[1]Indices!CT32-1)*100</f>
        <v>0.30506406345331971</v>
      </c>
      <c r="CS4" s="8">
        <f>([1]Indices!DG32/[1]Indices!CU32-1)*100</f>
        <v>1.0915706488781041</v>
      </c>
      <c r="CT4" s="8">
        <f>([1]Indices!DH32/[1]Indices!CV32-1)*100</f>
        <v>3.3940917661847925</v>
      </c>
      <c r="CU4" s="8">
        <f>([1]Indices!DI32/[1]Indices!CW32-1)*100</f>
        <v>5.1779935275080957</v>
      </c>
      <c r="CV4" s="8">
        <f>([1]Indices!DJ32/[1]Indices!CX32-1)*100</f>
        <v>5.8056099151989393</v>
      </c>
      <c r="CW4" s="8">
        <f>([1]Indices!DK32/[1]Indices!CY32-1)*100</f>
        <v>8.0444735120994046</v>
      </c>
      <c r="CX4" s="7">
        <f>([1]Indices!DL32/[1]Indices!CZ32-1)*100</f>
        <v>8.5009733939000576</v>
      </c>
      <c r="CY4" s="7">
        <f>([1]Indices!DM32/[1]Indices!DA32-1)*100</f>
        <v>7.7558804831532102</v>
      </c>
      <c r="CZ4" s="7">
        <f>([1]Indices!DN32/[1]Indices!DB32-1)*100</f>
        <v>7.605279698302958</v>
      </c>
      <c r="DA4" s="7">
        <f>([1]Indices!DO32/[1]Indices!DC32-1)*100</f>
        <v>6.7331670822942558</v>
      </c>
      <c r="DB4" s="37">
        <f>([1]Indices!DP32/[1]Indices!DD32-1)*100</f>
        <v>7.6012461059189906</v>
      </c>
      <c r="DC4" s="37">
        <f>([1]Indices!DQ32/[1]Indices!DE32-1)*100</f>
        <v>8.5252022401991479</v>
      </c>
      <c r="DD4" s="37">
        <v>7.2992700729926918</v>
      </c>
      <c r="DE4" s="37">
        <v>5.2189562087582519</v>
      </c>
      <c r="DF4" s="37">
        <v>5.0455927051671789</v>
      </c>
      <c r="DH4" s="13"/>
      <c r="DI4" s="13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KE4" s="4" t="s">
        <v>38</v>
      </c>
      <c r="KF4" s="4">
        <v>47.3</v>
      </c>
      <c r="KG4" s="8">
        <v>4.2820559121427459</v>
      </c>
      <c r="KH4" s="8">
        <v>4.3280187313434748</v>
      </c>
      <c r="KI4" s="8">
        <v>3.5779566674646768</v>
      </c>
    </row>
    <row r="5" spans="1:296">
      <c r="A5" s="4" t="s">
        <v>66</v>
      </c>
      <c r="B5" s="4" t="s">
        <v>26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7">
        <f>([1]Indices!Q61/[1]Indices!E61-1)*100</f>
        <v>8.5576923076923208</v>
      </c>
      <c r="P5" s="7">
        <f>([1]Indices!R61/[1]Indices!F61-1)*100</f>
        <v>8.0229226361031358</v>
      </c>
      <c r="Q5" s="7">
        <f>([1]Indices!S61/[1]Indices!G61-1)*100</f>
        <v>8.2857142857142954</v>
      </c>
      <c r="R5" s="7">
        <f>([1]Indices!T61/[1]Indices!H61-1)*100</f>
        <v>8.5146641438032198</v>
      </c>
      <c r="S5" s="7">
        <f>([1]Indices!U61/[1]Indices!I61-1)*100</f>
        <v>8.4427767354596561</v>
      </c>
      <c r="T5" s="7">
        <f>([1]Indices!V61/[1]Indices!J61-1)*100</f>
        <v>6.1075660893345596</v>
      </c>
      <c r="U5" s="7">
        <f>([1]Indices!W61/[1]Indices!K61-1)*100</f>
        <v>6.7324955116696561</v>
      </c>
      <c r="V5" s="7">
        <f>([1]Indices!X61/[1]Indices!L61-1)*100</f>
        <v>6.3886424134871334</v>
      </c>
      <c r="W5" s="7">
        <f>([1]Indices!Y61/[1]Indices!M61-1)*100</f>
        <v>5.3003533568904526</v>
      </c>
      <c r="X5" s="7">
        <f>([1]Indices!Z61/[1]Indices!N61-1)*100</f>
        <v>4.4736842105263186</v>
      </c>
      <c r="Y5" s="7">
        <f>([1]Indices!AA61/[1]Indices!O61-1)*100</f>
        <v>3.4782608695652195</v>
      </c>
      <c r="Z5" s="7">
        <f>([1]Indices!AB61/[1]Indices!P61-1)*100</f>
        <v>4.501323918799649</v>
      </c>
      <c r="AA5" s="7">
        <f>([1]Indices!AC61/[1]Indices!Q61-1)*100</f>
        <v>4.9601417183348095</v>
      </c>
      <c r="AB5" s="7">
        <f>([1]Indices!AD61/[1]Indices!R61-1)*100</f>
        <v>4.9513704686118487</v>
      </c>
      <c r="AC5" s="7">
        <f>([1]Indices!AE61/[1]Indices!S61-1)*100</f>
        <v>4.7493403693931402</v>
      </c>
      <c r="AD5" s="7">
        <f>([1]Indices!AF61/[1]Indices!T61-1)*100</f>
        <v>4.3591979075850107</v>
      </c>
      <c r="AE5" s="7">
        <f>([1]Indices!AG61/[1]Indices!U61-1)*100</f>
        <v>4.4117647058823595</v>
      </c>
      <c r="AF5" s="7">
        <f>([1]Indices!AH61/[1]Indices!V61-1)*100</f>
        <v>4.5532646048110026</v>
      </c>
      <c r="AG5" s="7">
        <f>([1]Indices!AI61/[1]Indices!W61-1)*100</f>
        <v>2.9436501261564274</v>
      </c>
      <c r="AH5" s="7">
        <f>([1]Indices!AJ61/[1]Indices!X61-1)*100</f>
        <v>2.7522935779816571</v>
      </c>
      <c r="AI5" s="7">
        <f>([1]Indices!AK61/[1]Indices!Y61-1)*100</f>
        <v>3.6073825503355694</v>
      </c>
      <c r="AJ5" s="7">
        <f>([1]Indices!AL61/[1]Indices!Z61-1)*100</f>
        <v>4.2821158690176331</v>
      </c>
      <c r="AK5" s="7">
        <f>([1]Indices!AM61/[1]Indices!AA61-1)*100</f>
        <v>4.705882352941182</v>
      </c>
      <c r="AL5" s="7">
        <f>([1]Indices!AN61/[1]Indices!AB61-1)*100</f>
        <v>4.7297297297297147</v>
      </c>
      <c r="AM5" s="37">
        <f>([1]Indices!AO61/[1]Indices!AC61-1)*100</f>
        <v>4.8101265822784844</v>
      </c>
      <c r="AN5" s="7">
        <f>([1]Indices!AP61/[1]Indices!AD61-1)*100</f>
        <v>4.296545914069072</v>
      </c>
      <c r="AO5" s="7">
        <f>([1]Indices!AQ61/[1]Indices!AE61-1)*100</f>
        <v>3.9462636439966392</v>
      </c>
      <c r="AP5" s="7">
        <f>([1]Indices!AR61/[1]Indices!AF61-1)*100</f>
        <v>4.6783625730994149</v>
      </c>
      <c r="AQ5" s="7">
        <f>([1]Indices!AS61/[1]Indices!AG61-1)*100</f>
        <v>4.8881524440762103</v>
      </c>
      <c r="AR5" s="7">
        <f>([1]Indices!AT61/[1]Indices!AH61-1)*100</f>
        <v>5.2588331963845381</v>
      </c>
      <c r="AS5" s="7">
        <f>([1]Indices!AU61/[1]Indices!AI61-1)*100</f>
        <v>5.3921568627451011</v>
      </c>
      <c r="AT5" s="7">
        <f>([1]Indices!AV61/[1]Indices!AJ61-1)*100</f>
        <v>4.2207792207792139</v>
      </c>
      <c r="AU5" s="7">
        <f>([1]Indices!AW61/[1]Indices!AK61-1)*100</f>
        <v>3.6437246963562764</v>
      </c>
      <c r="AV5" s="7">
        <f>([1]Indices!AX61/[1]Indices!AL61-1)*100</f>
        <v>3.5426731078904927</v>
      </c>
      <c r="AW5" s="7">
        <f>([1]Indices!AY61/[1]Indices!AM61-1)*100</f>
        <v>3.1300160513643815</v>
      </c>
      <c r="AX5" s="7">
        <f>([1]Indices!AZ61/[1]Indices!AN61-1)*100</f>
        <v>2.9032258064516148</v>
      </c>
      <c r="AY5" s="7">
        <f>([1]Indices!BA61/[1]Indices!AO61-1)*100</f>
        <v>2.8985507246376718</v>
      </c>
      <c r="AZ5" s="7">
        <f>([1]Indices!BB61/[1]Indices!AP61-1)*100</f>
        <v>3.5541195476574972</v>
      </c>
      <c r="BA5" s="7">
        <f>([1]Indices!BC61/[1]Indices!AQ61-1)*100</f>
        <v>3.9579967689822304</v>
      </c>
      <c r="BB5" s="7">
        <f>([1]Indices!BD61/[1]Indices!AR61-1)*100</f>
        <v>3.0327214684756632</v>
      </c>
      <c r="BC5" s="7">
        <f>([1]Indices!BE61/[1]Indices!AS61-1)*100</f>
        <v>2.1327014218009532</v>
      </c>
      <c r="BD5" s="7">
        <f>([1]Indices!BF61/[1]Indices!AT61-1)*100</f>
        <v>1.4051522248243575</v>
      </c>
      <c r="BE5" s="7">
        <f>([1]Indices!BG61/[1]Indices!AU61-1)*100</f>
        <v>2.170542635658923</v>
      </c>
      <c r="BF5" s="7">
        <f>([1]Indices!BH61/[1]Indices!AV61-1)*100</f>
        <v>3.3489096573208643</v>
      </c>
      <c r="BG5" s="7">
        <f>([1]Indices!BI61/[1]Indices!AW61-1)*100</f>
        <v>3.4375000000000044</v>
      </c>
      <c r="BH5" s="7">
        <f>([1]Indices!BJ61/[1]Indices!AX61-1)*100</f>
        <v>3.8102643856920748</v>
      </c>
      <c r="BI5" s="7">
        <f>([1]Indices!BK61/[1]Indices!AY61-1)*100</f>
        <v>4.9027237354085651</v>
      </c>
      <c r="BJ5" s="7">
        <f>([1]Indices!BL61/[1]Indices!AZ61-1)*100</f>
        <v>5.094043887147337</v>
      </c>
      <c r="BK5" s="7">
        <f>([1]Indices!BM61/[1]Indices!BA61-1)*100</f>
        <v>4.9295774647887258</v>
      </c>
      <c r="BL5" s="7">
        <f>([1]Indices!BN61/[1]Indices!BB61-1)*100</f>
        <v>4.5241809672387001</v>
      </c>
      <c r="BM5" s="7">
        <f>([1]Indices!BO61/[1]Indices!BC61-1)*100</f>
        <v>4.1181041181041378</v>
      </c>
      <c r="BN5" s="7">
        <f>([1]Indices!BP61/[1]Indices!BD61-1)*100</f>
        <v>4.4151820294345612</v>
      </c>
      <c r="BO5" s="7">
        <f>([1]Indices!BQ61/[1]Indices!BE61-1)*100</f>
        <v>4.717710750193338</v>
      </c>
      <c r="BP5" s="7">
        <f>([1]Indices!BR61/[1]Indices!BF61-1)*100</f>
        <v>4.8498845265588786</v>
      </c>
      <c r="BQ5" s="7">
        <f>([1]Indices!BS61/[1]Indices!BG61-1)*100</f>
        <v>4.3247344461304849</v>
      </c>
      <c r="BR5" s="7">
        <f>([1]Indices!BT61/[1]Indices!BH61-1)*100</f>
        <v>3.9939713639788987</v>
      </c>
      <c r="BS5" s="7">
        <f>([1]Indices!BU61/[1]Indices!BI61-1)*100</f>
        <v>4.3051359516616206</v>
      </c>
      <c r="BT5" s="7">
        <f>([1]Indices!BV61/[1]Indices!BJ61-1)*100</f>
        <v>4.0449438202247334</v>
      </c>
      <c r="BU5" s="7">
        <f>([1]Indices!BW61/[1]Indices!BK61-1)*100</f>
        <v>3.1157270029673612</v>
      </c>
      <c r="BV5" s="7">
        <f>([1]Indices!BX61/[1]Indices!BL61-1)*100</f>
        <v>2.9082774049216997</v>
      </c>
      <c r="BW5" s="7">
        <f>([1]Indices!BY61/[1]Indices!BM61-1)*100</f>
        <v>2.9082774049216997</v>
      </c>
      <c r="BX5" s="7">
        <f>([1]Indices!BZ61/[1]Indices!BN61-1)*100</f>
        <v>3.4328358208955079</v>
      </c>
      <c r="BY5" s="7">
        <f>([1]Indices!CA61/[1]Indices!BO61-1)*100</f>
        <v>4.1044776119403048</v>
      </c>
      <c r="BZ5" s="7">
        <f>([1]Indices!CB61/[1]Indices!BP61-1)*100</f>
        <v>4.3026706231453771</v>
      </c>
      <c r="CA5" s="7">
        <f>([1]Indices!CC61/[1]Indices!BQ61-1)*100</f>
        <v>4.5051698670605544</v>
      </c>
      <c r="CB5" s="7">
        <f>([1]Indices!CD61/[1]Indices!BR61-1)*100</f>
        <v>4.3318649045521296</v>
      </c>
      <c r="CC5" s="7">
        <f>([1]Indices!CE61/[1]Indices!BS61-1)*100</f>
        <v>4.218181818181832</v>
      </c>
      <c r="CD5" s="7">
        <f>([1]Indices!CF61/[1]Indices!BT61-1)*100</f>
        <v>4.4927536231883947</v>
      </c>
      <c r="CE5" s="7">
        <f>([1]Indices!CG61/[1]Indices!BU61-1)*100</f>
        <v>4.7791455467052879</v>
      </c>
      <c r="CF5" s="8">
        <f>([1]Indices!CH61/[1]Indices!BV61-1)*100</f>
        <v>5.1115910727141722</v>
      </c>
      <c r="CG5" s="8">
        <f>([1]Indices!CI61/[1]Indices!BW61-1)*100</f>
        <v>5.755395683453246</v>
      </c>
      <c r="CH5" s="8">
        <f>([1]Indices!CJ61/[1]Indices!BX61-1)*100</f>
        <v>7.4637681159420266</v>
      </c>
      <c r="CI5" s="8">
        <f>([1]Indices!CK61/[1]Indices!BY61-1)*100</f>
        <v>7.3913043478260887</v>
      </c>
      <c r="CJ5" s="8">
        <f>([1]Indices!CL61/[1]Indices!BZ61-1)*100</f>
        <v>6.5656565656565524</v>
      </c>
      <c r="CK5" s="8">
        <f>([1]Indices!CM61/[1]Indices!CA61-1)*100</f>
        <v>5.5913978494623651</v>
      </c>
      <c r="CL5" s="8">
        <f>([1]Indices!CZ61/[1]Indices!CN61-1)*100</f>
        <v>4.705102717031151</v>
      </c>
      <c r="CM5" s="8">
        <f>([1]Indices!DA61/[1]Indices!CO61-1)*100</f>
        <v>5.9096945551128766</v>
      </c>
      <c r="CN5" s="8">
        <f>([1]Indices!DB61/[1]Indices!CP61-1)*100</f>
        <v>6.3660477453580944</v>
      </c>
      <c r="CO5" s="8">
        <f>([1]Indices!DC61/[1]Indices!CQ61-1)*100</f>
        <v>5.8207979071288385</v>
      </c>
      <c r="CP5" s="8">
        <f>([1]Indices!DD61/[1]Indices!CR61-1)*100</f>
        <v>5.3246753246753098</v>
      </c>
      <c r="CQ5" s="8">
        <f>([1]Indices!DE61/[1]Indices!CS61-1)*100</f>
        <v>4.5747422680412431</v>
      </c>
      <c r="CR5" s="8">
        <f>([1]Indices!DF61/[1]Indices!CT61-1)*100</f>
        <v>5.0414805360561532</v>
      </c>
      <c r="CS5" s="8">
        <f>([1]Indices!DG61/[1]Indices!CU61-1)*100</f>
        <v>5.5449330783938766</v>
      </c>
      <c r="CT5" s="8">
        <f>([1]Indices!DH61/[1]Indices!CV61-1)*100</f>
        <v>5.8974358974358987</v>
      </c>
      <c r="CU5" s="8">
        <f>([1]Indices!DI61/[1]Indices!CW61-1)*100</f>
        <v>5.9050064184852369</v>
      </c>
      <c r="CV5" s="8">
        <f>([1]Indices!DJ61/[1]Indices!CX61-1)*100</f>
        <v>5.7507987220447365</v>
      </c>
      <c r="CW5" s="8">
        <f>([1]Indices!DK61/[1]Indices!CY61-1)*100</f>
        <v>6.118546845124273</v>
      </c>
      <c r="CX5" s="7">
        <f>([1]Indices!DL61/[1]Indices!CZ61-1)*100</f>
        <v>7.0886075949367022</v>
      </c>
      <c r="CY5" s="7">
        <f>([1]Indices!DM61/[1]Indices!DA61-1)*100</f>
        <v>7.08463949843261</v>
      </c>
      <c r="CZ5" s="7">
        <f>([1]Indices!DN61/[1]Indices!DB61-1)*100</f>
        <v>6.8578553615959992</v>
      </c>
      <c r="DA5" s="7">
        <f>([1]Indices!DO61/[1]Indices!DC61-1)*100</f>
        <v>6.4894932014833095</v>
      </c>
      <c r="DB5" s="37">
        <f>([1]Indices!DP61/[1]Indices!DD61-1)*100</f>
        <v>6.7200986436498189</v>
      </c>
      <c r="DC5" s="37">
        <f>([1]Indices!DQ61/[1]Indices!DE61-1)*100</f>
        <v>7.2704867529266748</v>
      </c>
      <c r="DD5" s="37">
        <v>6.5006075334143487</v>
      </c>
      <c r="DE5" s="37">
        <v>5.6763285024154619</v>
      </c>
      <c r="DF5" s="37">
        <v>5.3874092009685182</v>
      </c>
      <c r="DH5" s="13"/>
      <c r="DI5" s="13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</row>
    <row r="6" spans="1:296">
      <c r="A6" s="4" t="s">
        <v>67</v>
      </c>
      <c r="B6" s="4" t="s">
        <v>26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">
        <f>([1]Indices!Q62/[1]Indices!E62-1)*100</f>
        <v>8.806818181818187</v>
      </c>
      <c r="P6" s="7">
        <f>([1]Indices!R62/[1]Indices!F62-1)*100</f>
        <v>7.0159027128157136</v>
      </c>
      <c r="Q6" s="7">
        <f>([1]Indices!S62/[1]Indices!G62-1)*100</f>
        <v>7.9588014981273325</v>
      </c>
      <c r="R6" s="7">
        <f>([1]Indices!T62/[1]Indices!H62-1)*100</f>
        <v>8.6635944700460996</v>
      </c>
      <c r="S6" s="7">
        <f>([1]Indices!U62/[1]Indices!I62-1)*100</f>
        <v>7.9207920792079278</v>
      </c>
      <c r="T6" s="7">
        <f>([1]Indices!V62/[1]Indices!J62-1)*100</f>
        <v>5.6179775280898792</v>
      </c>
      <c r="U6" s="7">
        <f>([1]Indices!W62/[1]Indices!K62-1)*100</f>
        <v>8.1787521079258241</v>
      </c>
      <c r="V6" s="7">
        <f>([1]Indices!X62/[1]Indices!L62-1)*100</f>
        <v>7.7750206782464915</v>
      </c>
      <c r="W6" s="8">
        <f>([1]Indices!Y62/[1]Indices!M62-1)*100</f>
        <v>5.9900166389351028</v>
      </c>
      <c r="X6" s="7">
        <f>([1]Indices!Z62/[1]Indices!N62-1)*100</f>
        <v>3.3579033579033579</v>
      </c>
      <c r="Y6" s="7">
        <f>([1]Indices!AA62/[1]Indices!O62-1)*100</f>
        <v>0.88424437299035041</v>
      </c>
      <c r="Z6" s="7">
        <f>([1]Indices!AB62/[1]Indices!P62-1)*100</f>
        <v>4.7457627118643986</v>
      </c>
      <c r="AA6" s="7">
        <f>([1]Indices!AC62/[1]Indices!Q62-1)*100</f>
        <v>7.0496083550913857</v>
      </c>
      <c r="AB6" s="7">
        <f>([1]Indices!AD62/[1]Indices!R62-1)*100</f>
        <v>7.5174825174825211</v>
      </c>
      <c r="AC6" s="7">
        <f>([1]Indices!AE62/[1]Indices!S62-1)*100</f>
        <v>6.7649609713790193</v>
      </c>
      <c r="AD6" s="7">
        <f>([1]Indices!AF62/[1]Indices!T62-1)*100</f>
        <v>5.1738761662425636</v>
      </c>
      <c r="AE6" s="7">
        <f>([1]Indices!AG62/[1]Indices!U62-1)*100</f>
        <v>4.8373644703919805</v>
      </c>
      <c r="AF6" s="7">
        <f>([1]Indices!AH62/[1]Indices!V62-1)*100</f>
        <v>5.237315875613735</v>
      </c>
      <c r="AG6" s="7">
        <f>([1]Indices!AI62/[1]Indices!W62-1)*100</f>
        <v>1.0132501948557859</v>
      </c>
      <c r="AH6" s="7">
        <f>([1]Indices!AJ62/[1]Indices!X62-1)*100</f>
        <v>0.84420567920184819</v>
      </c>
      <c r="AI6" s="7">
        <f>([1]Indices!AK62/[1]Indices!Y62-1)*100</f>
        <v>3.4536891679748827</v>
      </c>
      <c r="AJ6" s="7">
        <f>([1]Indices!AL62/[1]Indices!Z62-1)*100</f>
        <v>5.4675118858954042</v>
      </c>
      <c r="AK6" s="7">
        <f>([1]Indices!AM62/[1]Indices!AA62-1)*100</f>
        <v>6.533864541832668</v>
      </c>
      <c r="AL6" s="7">
        <f>([1]Indices!AN62/[1]Indices!AB62-1)*100</f>
        <v>6.3106796116505048</v>
      </c>
      <c r="AM6" s="37">
        <f>([1]Indices!AO62/[1]Indices!AC62-1)*100</f>
        <v>6.5040650406503975</v>
      </c>
      <c r="AN6" s="7">
        <f>([1]Indices!AP62/[1]Indices!AD62-1)*100</f>
        <v>4.2276422764227606</v>
      </c>
      <c r="AO6" s="7">
        <f>([1]Indices!AQ62/[1]Indices!AE62-1)*100</f>
        <v>3.9805036555645934</v>
      </c>
      <c r="AP6" s="7">
        <f>([1]Indices!AR62/[1]Indices!AF62-1)*100</f>
        <v>5.9677419354838834</v>
      </c>
      <c r="AQ6" s="7">
        <f>([1]Indices!AS62/[1]Indices!AG62-1)*100</f>
        <v>7.2394590294351691</v>
      </c>
      <c r="AR6" s="7">
        <f>([1]Indices!AT62/[1]Indices!AH62-1)*100</f>
        <v>8.1648522550544342</v>
      </c>
      <c r="AS6" s="7">
        <f>([1]Indices!AU62/[1]Indices!AI62-1)*100</f>
        <v>8.7962962962963012</v>
      </c>
      <c r="AT6" s="7">
        <f>([1]Indices!AV62/[1]Indices!AJ62-1)*100</f>
        <v>5.0989345509893313</v>
      </c>
      <c r="AU6" s="7">
        <f>([1]Indices!AW62/[1]Indices!AK62-1)*100</f>
        <v>2.8831562974203306</v>
      </c>
      <c r="AV6" s="7">
        <f>([1]Indices!AX62/[1]Indices!AL62-1)*100</f>
        <v>2.3290758827948954</v>
      </c>
      <c r="AW6" s="7">
        <f>([1]Indices!AY62/[1]Indices!AM62-1)*100</f>
        <v>0.74794315632011887</v>
      </c>
      <c r="AX6" s="7">
        <f>([1]Indices!AZ62/[1]Indices!AN62-1)*100</f>
        <v>0.15220700152205335</v>
      </c>
      <c r="AY6" s="7">
        <f>([1]Indices!BA62/[1]Indices!AO62-1)*100</f>
        <v>-0.30534351145038441</v>
      </c>
      <c r="AZ6" s="7">
        <f>([1]Indices!BB62/[1]Indices!AP62-1)*100</f>
        <v>1.8720748829953227</v>
      </c>
      <c r="BA6" s="7">
        <f>([1]Indices!BC62/[1]Indices!AQ62-1)*100</f>
        <v>2.4218749999999956</v>
      </c>
      <c r="BB6" s="7">
        <f>([1]Indices!BD62/[1]Indices!AR62-1)*100</f>
        <v>0.45662100456620447</v>
      </c>
      <c r="BC6" s="7">
        <f>([1]Indices!BE62/[1]Indices!AS62-1)*100</f>
        <v>-1.8545994065281901</v>
      </c>
      <c r="BD6" s="7">
        <f>([1]Indices!BF62/[1]Indices!AT62-1)*100</f>
        <v>-3.1631919482386861</v>
      </c>
      <c r="BE6" s="7">
        <f>([1]Indices!BG62/[1]Indices!AU62-1)*100</f>
        <v>-0.99290780141844115</v>
      </c>
      <c r="BF6" s="7">
        <f>([1]Indices!BH62/[1]Indices!AV62-1)*100</f>
        <v>1.6654598117306296</v>
      </c>
      <c r="BG6" s="7">
        <f>([1]Indices!BI62/[1]Indices!AW62-1)*100</f>
        <v>1.2536873156342221</v>
      </c>
      <c r="BH6" s="7">
        <f>([1]Indices!BJ62/[1]Indices!AX62-1)*100</f>
        <v>2.1292217327459673</v>
      </c>
      <c r="BI6" s="7">
        <f>([1]Indices!BK62/[1]Indices!AY62-1)*100</f>
        <v>4.8997772828508035</v>
      </c>
      <c r="BJ6" s="7">
        <f>([1]Indices!BL62/[1]Indices!AZ62-1)*100</f>
        <v>4.7112462006079214</v>
      </c>
      <c r="BK6" s="7">
        <f>([1]Indices!BM62/[1]Indices!BA62-1)*100</f>
        <v>4.0581929555896012</v>
      </c>
      <c r="BL6" s="7">
        <f>([1]Indices!BN62/[1]Indices!BB62-1)*100</f>
        <v>2.4502297090352343</v>
      </c>
      <c r="BM6" s="7">
        <f>([1]Indices!BO62/[1]Indices!BC62-1)*100</f>
        <v>1.2204424103737566</v>
      </c>
      <c r="BN6" s="7">
        <f>([1]Indices!BP62/[1]Indices!BD62-1)*100</f>
        <v>1.2878787878787712</v>
      </c>
      <c r="BO6" s="7">
        <f>([1]Indices!BQ62/[1]Indices!BE62-1)*100</f>
        <v>1.6628873771730834</v>
      </c>
      <c r="BP6" s="7">
        <f>([1]Indices!BR62/[1]Indices!BF62-1)*100</f>
        <v>1.5590200445434466</v>
      </c>
      <c r="BQ6" s="7">
        <f>([1]Indices!BS62/[1]Indices!BG62-1)*100</f>
        <v>-0.35816618911175269</v>
      </c>
      <c r="BR6" s="7">
        <f>([1]Indices!BT62/[1]Indices!BH62-1)*100</f>
        <v>-1.2108262108262213</v>
      </c>
      <c r="BS6" s="7">
        <f>([1]Indices!BU62/[1]Indices!BI62-1)*100</f>
        <v>-0.21849963583394638</v>
      </c>
      <c r="BT6" s="7">
        <f>([1]Indices!BV62/[1]Indices!BJ62-1)*100</f>
        <v>-1.1502516175413313</v>
      </c>
      <c r="BU6" s="7">
        <f>([1]Indices!BW62/[1]Indices!BK62-1)*100</f>
        <v>-3.0431705590941327</v>
      </c>
      <c r="BV6" s="7">
        <f>([1]Indices!BX62/[1]Indices!BL62-1)*100</f>
        <v>-1.8867924528302105</v>
      </c>
      <c r="BW6" s="7">
        <f>([1]Indices!BY62/[1]Indices!BM62-1)*100</f>
        <v>-0.88300220750553438</v>
      </c>
      <c r="BX6" s="7">
        <f>([1]Indices!BZ62/[1]Indices!BN62-1)*100</f>
        <v>1.2705530642750373</v>
      </c>
      <c r="BY6" s="7">
        <f>([1]Indices!CA62/[1]Indices!BO62-1)*100</f>
        <v>3.4664657121326492</v>
      </c>
      <c r="BZ6" s="7">
        <f>([1]Indices!CB62/[1]Indices!BP62-1)*100</f>
        <v>4.6372475691847548</v>
      </c>
      <c r="CA6" s="7">
        <f>([1]Indices!CC62/[1]Indices!BQ62-1)*100</f>
        <v>5.8736059479553848</v>
      </c>
      <c r="CB6" s="7">
        <f>([1]Indices!CD62/[1]Indices!BR62-1)*100</f>
        <v>5.6286549707602163</v>
      </c>
      <c r="CC6" s="7">
        <f>([1]Indices!CE62/[1]Indices!BS62-1)*100</f>
        <v>5.6074766355140193</v>
      </c>
      <c r="CD6" s="7">
        <f>([1]Indices!CF62/[1]Indices!BT62-1)*100</f>
        <v>7.0656092285508398</v>
      </c>
      <c r="CE6" s="7">
        <f>([1]Indices!CG62/[1]Indices!BU62-1)*100</f>
        <v>8.7591240875912302</v>
      </c>
      <c r="CF6" s="7">
        <f>([1]Indices!CH62/[1]Indices!BV62-1)*100</f>
        <v>10.472727272727278</v>
      </c>
      <c r="CG6" s="7">
        <f>([1]Indices!CI62/[1]Indices!BW62-1)*100</f>
        <v>12.26277372262774</v>
      </c>
      <c r="CH6" s="7">
        <f>([1]Indices!CJ62/[1]Indices!BX62-1)*100</f>
        <v>16.124260355029584</v>
      </c>
      <c r="CI6" s="7">
        <f>([1]Indices!CK62/[1]Indices!BY62-1)*100</f>
        <v>14.773570898292498</v>
      </c>
      <c r="CJ6" s="7">
        <f>([1]Indices!CL62/[1]Indices!BZ62-1)*100</f>
        <v>11.512915129151292</v>
      </c>
      <c r="CK6" s="7">
        <f>([1]Indices!CM62/[1]Indices!CA62-1)*100</f>
        <v>8.5943190094682986</v>
      </c>
      <c r="CL6" s="8">
        <f>([1]Indices!CZ62/[1]Indices!CN62-1)*100</f>
        <v>3.1470777135517158</v>
      </c>
      <c r="CM6" s="8">
        <f>([1]Indices!DA62/[1]Indices!CO62-1)*100</f>
        <v>5.9662775616083019</v>
      </c>
      <c r="CN6" s="8">
        <f>([1]Indices!DB62/[1]Indices!CP62-1)*100</f>
        <v>5.4174633524537885</v>
      </c>
      <c r="CO6" s="8">
        <f>([1]Indices!DC62/[1]Indices!CQ62-1)*100</f>
        <v>4.5596502186133758</v>
      </c>
      <c r="CP6" s="8">
        <f>([1]Indices!DD62/[1]Indices!CR62-1)*100</f>
        <v>3.2797029702970271</v>
      </c>
      <c r="CQ6" s="8">
        <f>([1]Indices!DE62/[1]Indices!CS62-1)*100</f>
        <v>0.66545674531155452</v>
      </c>
      <c r="CR6" s="8">
        <f>([1]Indices!DF62/[1]Indices!CT62-1)*100</f>
        <v>1.7814726840855055</v>
      </c>
      <c r="CS6" s="8">
        <f>([1]Indices!DG62/[1]Indices!CU62-1)*100</f>
        <v>3.3333333333333215</v>
      </c>
      <c r="CT6" s="8">
        <f>([1]Indices!DH62/[1]Indices!CV62-1)*100</f>
        <v>5.079559363525088</v>
      </c>
      <c r="CU6" s="8">
        <f>([1]Indices!DI62/[1]Indices!CW62-1)*100</f>
        <v>5.8823529411764497</v>
      </c>
      <c r="CV6" s="8">
        <f>([1]Indices!DJ62/[1]Indices!CX62-1)*100</f>
        <v>5.7644110275689275</v>
      </c>
      <c r="CW6" s="8">
        <f>([1]Indices!DK62/[1]Indices!CY62-1)*100</f>
        <v>7.0440251572327028</v>
      </c>
      <c r="CX6" s="7">
        <f>([1]Indices!DL62/[1]Indices!CZ62-1)*100</f>
        <v>8.0946450809464601</v>
      </c>
      <c r="CY6" s="7">
        <f>([1]Indices!DM62/[1]Indices!DA62-1)*100</f>
        <v>8.2007343941248543</v>
      </c>
      <c r="CZ6" s="7">
        <f>([1]Indices!DN62/[1]Indices!DB62-1)*100</f>
        <v>8.0411124546553747</v>
      </c>
      <c r="DA6" s="7">
        <f>([1]Indices!DO62/[1]Indices!DC62-1)*100</f>
        <v>6.6905615292712106</v>
      </c>
      <c r="DB6" s="37">
        <f>([1]Indices!DP62/[1]Indices!DD62-1)*100</f>
        <v>7.5494307968843488</v>
      </c>
      <c r="DC6" s="37">
        <v>8.77</v>
      </c>
      <c r="DD6" s="37">
        <v>6.5344224037339416</v>
      </c>
      <c r="DE6" s="37">
        <v>3.6866359447004671</v>
      </c>
      <c r="DF6" s="37">
        <v>2.7955736750145732</v>
      </c>
      <c r="DH6" s="13"/>
      <c r="DI6" s="13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</row>
    <row r="7" spans="1:296">
      <c r="O7" s="43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F7" s="13"/>
      <c r="DG7" s="13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</row>
    <row r="8" spans="1:296">
      <c r="T8" s="42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1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M8" s="40"/>
      <c r="CN8" s="40"/>
      <c r="CO8" s="40"/>
      <c r="CP8" s="40"/>
      <c r="CQ8" s="32" t="s">
        <v>176</v>
      </c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G8" s="39"/>
      <c r="GI8" s="33"/>
    </row>
    <row r="9" spans="1:296"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T9" s="42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1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G9" s="39"/>
      <c r="GI9" s="33"/>
    </row>
    <row r="10" spans="1:296">
      <c r="FC10" s="33"/>
      <c r="FD10" s="33"/>
      <c r="GG10" s="39"/>
      <c r="GI10" s="33"/>
    </row>
    <row r="11" spans="1:296">
      <c r="CS11" s="39"/>
      <c r="FC11" s="33"/>
      <c r="FD11" s="33"/>
      <c r="GG11" s="39"/>
      <c r="GI11" s="33"/>
    </row>
    <row r="12" spans="1:296">
      <c r="FC12" s="33"/>
      <c r="FD12" s="33"/>
      <c r="GG12" s="39"/>
      <c r="GI12" s="33"/>
    </row>
    <row r="13" spans="1:296">
      <c r="FC13" s="33"/>
      <c r="FD13" s="33"/>
      <c r="GG13" s="39"/>
      <c r="GI13" s="33"/>
    </row>
    <row r="14" spans="1:296">
      <c r="FC14" s="33"/>
      <c r="FD14" s="33"/>
      <c r="GG14" s="39"/>
      <c r="GI14" s="33"/>
    </row>
    <row r="15" spans="1:296">
      <c r="FC15" s="33"/>
      <c r="FD15" s="33"/>
      <c r="GG15" s="39"/>
      <c r="GI15" s="33"/>
    </row>
    <row r="16" spans="1:296">
      <c r="FC16" s="33"/>
      <c r="FD16" s="33"/>
      <c r="GG16" s="39"/>
      <c r="GI16" s="33"/>
    </row>
    <row r="17" spans="2:191">
      <c r="FC17" s="33"/>
      <c r="FD17" s="33"/>
      <c r="GG17" s="39"/>
      <c r="GI17" s="33"/>
    </row>
    <row r="18" spans="2:191">
      <c r="FC18" s="33"/>
      <c r="FD18" s="33"/>
      <c r="GG18" s="39"/>
      <c r="GI18" s="33"/>
    </row>
    <row r="19" spans="2:191">
      <c r="FC19" s="33"/>
      <c r="FD19" s="33"/>
      <c r="GG19" s="39"/>
      <c r="GI19" s="33"/>
    </row>
    <row r="26" spans="2:191">
      <c r="B26" s="111" t="s">
        <v>163</v>
      </c>
    </row>
    <row r="46" spans="2:108">
      <c r="B46" s="4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7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8"/>
      <c r="CM46" s="48"/>
      <c r="CN46" s="35"/>
      <c r="CO46" s="35"/>
      <c r="CP46" s="35"/>
      <c r="CQ46" s="35"/>
      <c r="CR46" s="48"/>
      <c r="CS46" s="48"/>
      <c r="CT46" s="48"/>
      <c r="CU46" s="35"/>
      <c r="CV46" s="35"/>
      <c r="CW46" s="48"/>
      <c r="CX46" s="48"/>
      <c r="CY46" s="35"/>
      <c r="CZ46" s="35"/>
      <c r="DA46" s="35"/>
      <c r="DB46" s="35"/>
      <c r="DC46" s="35"/>
      <c r="DD46" s="35"/>
    </row>
    <row r="47" spans="2:108">
      <c r="B47" s="4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7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</row>
    <row r="48" spans="2:108">
      <c r="B48" s="4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7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</row>
    <row r="49" spans="2:108">
      <c r="B49" s="4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7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</row>
    <row r="50" spans="2:108">
      <c r="B50" s="4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7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</row>
    <row r="52" spans="2:108">
      <c r="CL52" s="49"/>
      <c r="CM52" s="49"/>
      <c r="CN52" s="40"/>
      <c r="CO52" s="40"/>
      <c r="CP52" s="40"/>
      <c r="CQ52" s="40"/>
      <c r="CR52" s="49"/>
      <c r="CS52" s="49"/>
      <c r="CT52" s="49"/>
      <c r="CU52" s="40"/>
      <c r="CV52" s="40"/>
      <c r="CW52" s="49"/>
      <c r="CX52" s="49"/>
      <c r="CY52" s="40"/>
      <c r="CZ52" s="40"/>
      <c r="DA52" s="40"/>
      <c r="DB52" s="40"/>
      <c r="DC52" s="40"/>
      <c r="DD52" s="49"/>
    </row>
    <row r="53" spans="2:108"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</row>
    <row r="55" spans="2:108">
      <c r="CL55" s="50"/>
      <c r="CM55" s="32"/>
      <c r="CN55" s="50"/>
      <c r="CO55" s="50"/>
      <c r="CP55" s="50"/>
      <c r="CQ55" s="50"/>
      <c r="CR55" s="50"/>
      <c r="CS55" s="50"/>
      <c r="CT55" s="50"/>
      <c r="CY55" s="40"/>
    </row>
    <row r="56" spans="2:108">
      <c r="CL56" s="50"/>
      <c r="CM56" s="32"/>
      <c r="CN56" s="50"/>
      <c r="CO56" s="50"/>
      <c r="CP56" s="50"/>
      <c r="CQ56" s="50"/>
      <c r="CR56" s="50"/>
      <c r="CS56" s="50"/>
      <c r="CT56" s="50"/>
      <c r="CY56" s="40"/>
    </row>
    <row r="58" spans="2:108">
      <c r="CW58" s="40"/>
      <c r="CX58" s="40"/>
      <c r="DB58" s="40"/>
      <c r="DD58" s="40"/>
    </row>
    <row r="59" spans="2:108">
      <c r="CW59" s="40"/>
      <c r="CX59" s="40"/>
      <c r="DB59" s="40"/>
      <c r="DD59" s="40"/>
    </row>
    <row r="61" spans="2:108">
      <c r="CM61" s="40"/>
      <c r="CU61" s="40"/>
      <c r="CV61" s="40"/>
      <c r="CZ61" s="40"/>
      <c r="DA61" s="40"/>
      <c r="DC61" s="40"/>
    </row>
    <row r="62" spans="2:108">
      <c r="CM62" s="40"/>
      <c r="CU62" s="40"/>
      <c r="CV62" s="40"/>
      <c r="CZ62" s="40"/>
      <c r="DA62" s="40"/>
      <c r="DC62" s="40"/>
    </row>
  </sheetData>
  <mergeCells count="1">
    <mergeCell ref="O1:DB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3"/>
  <sheetViews>
    <sheetView topLeftCell="E1" workbookViewId="0">
      <selection activeCell="L24" sqref="L24"/>
    </sheetView>
  </sheetViews>
  <sheetFormatPr defaultColWidth="11.42578125" defaultRowHeight="15.75"/>
  <cols>
    <col min="1" max="1" width="3.85546875" style="69" customWidth="1"/>
    <col min="2" max="2" width="12.140625" style="69" customWidth="1"/>
    <col min="3" max="3" width="8.28515625" style="69" customWidth="1"/>
    <col min="4" max="4" width="11" style="69" customWidth="1"/>
    <col min="5" max="11" width="11.42578125" style="69" customWidth="1"/>
    <col min="12" max="12" width="25.85546875" style="69" bestFit="1" customWidth="1"/>
    <col min="13" max="106" width="11.42578125" style="69"/>
    <col min="107" max="107" width="25.42578125" style="69" customWidth="1"/>
    <col min="108" max="108" width="11" style="69" customWidth="1"/>
    <col min="109" max="109" width="9.42578125" style="69" customWidth="1"/>
    <col min="110" max="110" width="8.28515625" style="69" customWidth="1"/>
    <col min="111" max="111" width="6.7109375" style="69" customWidth="1"/>
    <col min="112" max="113" width="7.42578125" style="69" customWidth="1"/>
    <col min="114" max="114" width="11" style="69" customWidth="1"/>
    <col min="115" max="115" width="8" style="69" customWidth="1"/>
    <col min="116" max="116" width="10.140625" style="69" customWidth="1"/>
    <col min="117" max="118" width="9.85546875" style="69" customWidth="1"/>
    <col min="119" max="119" width="9.42578125" style="69" customWidth="1"/>
    <col min="120" max="120" width="7.42578125" style="69" customWidth="1"/>
    <col min="121" max="121" width="6.7109375" style="69" customWidth="1"/>
    <col min="122" max="122" width="7.28515625" style="69" customWidth="1"/>
    <col min="123" max="123" width="7" style="69" customWidth="1"/>
    <col min="124" max="124" width="6" style="69" customWidth="1"/>
    <col min="125" max="125" width="7.28515625" style="69" customWidth="1"/>
    <col min="126" max="126" width="11.42578125" style="69"/>
    <col min="127" max="127" width="10.140625" style="69" customWidth="1"/>
    <col min="128" max="362" width="11.42578125" style="69"/>
    <col min="363" max="363" width="25.42578125" style="69" customWidth="1"/>
    <col min="364" max="364" width="11" style="69" customWidth="1"/>
    <col min="365" max="365" width="9.42578125" style="69" customWidth="1"/>
    <col min="366" max="366" width="8.28515625" style="69" customWidth="1"/>
    <col min="367" max="367" width="6.7109375" style="69" customWidth="1"/>
    <col min="368" max="369" width="7.42578125" style="69" customWidth="1"/>
    <col min="370" max="370" width="11" style="69" customWidth="1"/>
    <col min="371" max="371" width="8" style="69" customWidth="1"/>
    <col min="372" max="372" width="10.140625" style="69" customWidth="1"/>
    <col min="373" max="374" width="9.85546875" style="69" customWidth="1"/>
    <col min="375" max="375" width="9.42578125" style="69" customWidth="1"/>
    <col min="376" max="376" width="7.42578125" style="69" customWidth="1"/>
    <col min="377" max="377" width="6.7109375" style="69" customWidth="1"/>
    <col min="378" max="378" width="7.28515625" style="69" customWidth="1"/>
    <col min="379" max="379" width="7" style="69" customWidth="1"/>
    <col min="380" max="380" width="6" style="69" customWidth="1"/>
    <col min="381" max="381" width="7.28515625" style="69" customWidth="1"/>
    <col min="382" max="382" width="11.42578125" style="69"/>
    <col min="383" max="383" width="10.140625" style="69" customWidth="1"/>
    <col min="384" max="618" width="11.42578125" style="69"/>
    <col min="619" max="619" width="25.42578125" style="69" customWidth="1"/>
    <col min="620" max="620" width="11" style="69" customWidth="1"/>
    <col min="621" max="621" width="9.42578125" style="69" customWidth="1"/>
    <col min="622" max="622" width="8.28515625" style="69" customWidth="1"/>
    <col min="623" max="623" width="6.7109375" style="69" customWidth="1"/>
    <col min="624" max="625" width="7.42578125" style="69" customWidth="1"/>
    <col min="626" max="626" width="11" style="69" customWidth="1"/>
    <col min="627" max="627" width="8" style="69" customWidth="1"/>
    <col min="628" max="628" width="10.140625" style="69" customWidth="1"/>
    <col min="629" max="630" width="9.85546875" style="69" customWidth="1"/>
    <col min="631" max="631" width="9.42578125" style="69" customWidth="1"/>
    <col min="632" max="632" width="7.42578125" style="69" customWidth="1"/>
    <col min="633" max="633" width="6.7109375" style="69" customWidth="1"/>
    <col min="634" max="634" width="7.28515625" style="69" customWidth="1"/>
    <col min="635" max="635" width="7" style="69" customWidth="1"/>
    <col min="636" max="636" width="6" style="69" customWidth="1"/>
    <col min="637" max="637" width="7.28515625" style="69" customWidth="1"/>
    <col min="638" max="638" width="11.42578125" style="69"/>
    <col min="639" max="639" width="10.140625" style="69" customWidth="1"/>
    <col min="640" max="874" width="11.42578125" style="69"/>
    <col min="875" max="875" width="25.42578125" style="69" customWidth="1"/>
    <col min="876" max="876" width="11" style="69" customWidth="1"/>
    <col min="877" max="877" width="9.42578125" style="69" customWidth="1"/>
    <col min="878" max="878" width="8.28515625" style="69" customWidth="1"/>
    <col min="879" max="879" width="6.7109375" style="69" customWidth="1"/>
    <col min="880" max="881" width="7.42578125" style="69" customWidth="1"/>
    <col min="882" max="882" width="11" style="69" customWidth="1"/>
    <col min="883" max="883" width="8" style="69" customWidth="1"/>
    <col min="884" max="884" width="10.140625" style="69" customWidth="1"/>
    <col min="885" max="886" width="9.85546875" style="69" customWidth="1"/>
    <col min="887" max="887" width="9.42578125" style="69" customWidth="1"/>
    <col min="888" max="888" width="7.42578125" style="69" customWidth="1"/>
    <col min="889" max="889" width="6.7109375" style="69" customWidth="1"/>
    <col min="890" max="890" width="7.28515625" style="69" customWidth="1"/>
    <col min="891" max="891" width="7" style="69" customWidth="1"/>
    <col min="892" max="892" width="6" style="69" customWidth="1"/>
    <col min="893" max="893" width="7.28515625" style="69" customWidth="1"/>
    <col min="894" max="894" width="11.42578125" style="69"/>
    <col min="895" max="895" width="10.140625" style="69" customWidth="1"/>
    <col min="896" max="1130" width="11.42578125" style="69"/>
    <col min="1131" max="1131" width="25.42578125" style="69" customWidth="1"/>
    <col min="1132" max="1132" width="11" style="69" customWidth="1"/>
    <col min="1133" max="1133" width="9.42578125" style="69" customWidth="1"/>
    <col min="1134" max="1134" width="8.28515625" style="69" customWidth="1"/>
    <col min="1135" max="1135" width="6.7109375" style="69" customWidth="1"/>
    <col min="1136" max="1137" width="7.42578125" style="69" customWidth="1"/>
    <col min="1138" max="1138" width="11" style="69" customWidth="1"/>
    <col min="1139" max="1139" width="8" style="69" customWidth="1"/>
    <col min="1140" max="1140" width="10.140625" style="69" customWidth="1"/>
    <col min="1141" max="1142" width="9.85546875" style="69" customWidth="1"/>
    <col min="1143" max="1143" width="9.42578125" style="69" customWidth="1"/>
    <col min="1144" max="1144" width="7.42578125" style="69" customWidth="1"/>
    <col min="1145" max="1145" width="6.7109375" style="69" customWidth="1"/>
    <col min="1146" max="1146" width="7.28515625" style="69" customWidth="1"/>
    <col min="1147" max="1147" width="7" style="69" customWidth="1"/>
    <col min="1148" max="1148" width="6" style="69" customWidth="1"/>
    <col min="1149" max="1149" width="7.28515625" style="69" customWidth="1"/>
    <col min="1150" max="1150" width="11.42578125" style="69"/>
    <col min="1151" max="1151" width="10.140625" style="69" customWidth="1"/>
    <col min="1152" max="1386" width="11.42578125" style="69"/>
    <col min="1387" max="1387" width="25.42578125" style="69" customWidth="1"/>
    <col min="1388" max="1388" width="11" style="69" customWidth="1"/>
    <col min="1389" max="1389" width="9.42578125" style="69" customWidth="1"/>
    <col min="1390" max="1390" width="8.28515625" style="69" customWidth="1"/>
    <col min="1391" max="1391" width="6.7109375" style="69" customWidth="1"/>
    <col min="1392" max="1393" width="7.42578125" style="69" customWidth="1"/>
    <col min="1394" max="1394" width="11" style="69" customWidth="1"/>
    <col min="1395" max="1395" width="8" style="69" customWidth="1"/>
    <col min="1396" max="1396" width="10.140625" style="69" customWidth="1"/>
    <col min="1397" max="1398" width="9.85546875" style="69" customWidth="1"/>
    <col min="1399" max="1399" width="9.42578125" style="69" customWidth="1"/>
    <col min="1400" max="1400" width="7.42578125" style="69" customWidth="1"/>
    <col min="1401" max="1401" width="6.7109375" style="69" customWidth="1"/>
    <col min="1402" max="1402" width="7.28515625" style="69" customWidth="1"/>
    <col min="1403" max="1403" width="7" style="69" customWidth="1"/>
    <col min="1404" max="1404" width="6" style="69" customWidth="1"/>
    <col min="1405" max="1405" width="7.28515625" style="69" customWidth="1"/>
    <col min="1406" max="1406" width="11.42578125" style="69"/>
    <col min="1407" max="1407" width="10.140625" style="69" customWidth="1"/>
    <col min="1408" max="1642" width="11.42578125" style="69"/>
    <col min="1643" max="1643" width="25.42578125" style="69" customWidth="1"/>
    <col min="1644" max="1644" width="11" style="69" customWidth="1"/>
    <col min="1645" max="1645" width="9.42578125" style="69" customWidth="1"/>
    <col min="1646" max="1646" width="8.28515625" style="69" customWidth="1"/>
    <col min="1647" max="1647" width="6.7109375" style="69" customWidth="1"/>
    <col min="1648" max="1649" width="7.42578125" style="69" customWidth="1"/>
    <col min="1650" max="1650" width="11" style="69" customWidth="1"/>
    <col min="1651" max="1651" width="8" style="69" customWidth="1"/>
    <col min="1652" max="1652" width="10.140625" style="69" customWidth="1"/>
    <col min="1653" max="1654" width="9.85546875" style="69" customWidth="1"/>
    <col min="1655" max="1655" width="9.42578125" style="69" customWidth="1"/>
    <col min="1656" max="1656" width="7.42578125" style="69" customWidth="1"/>
    <col min="1657" max="1657" width="6.7109375" style="69" customWidth="1"/>
    <col min="1658" max="1658" width="7.28515625" style="69" customWidth="1"/>
    <col min="1659" max="1659" width="7" style="69" customWidth="1"/>
    <col min="1660" max="1660" width="6" style="69" customWidth="1"/>
    <col min="1661" max="1661" width="7.28515625" style="69" customWidth="1"/>
    <col min="1662" max="1662" width="11.42578125" style="69"/>
    <col min="1663" max="1663" width="10.140625" style="69" customWidth="1"/>
    <col min="1664" max="1898" width="11.42578125" style="69"/>
    <col min="1899" max="1899" width="25.42578125" style="69" customWidth="1"/>
    <col min="1900" max="1900" width="11" style="69" customWidth="1"/>
    <col min="1901" max="1901" width="9.42578125" style="69" customWidth="1"/>
    <col min="1902" max="1902" width="8.28515625" style="69" customWidth="1"/>
    <col min="1903" max="1903" width="6.7109375" style="69" customWidth="1"/>
    <col min="1904" max="1905" width="7.42578125" style="69" customWidth="1"/>
    <col min="1906" max="1906" width="11" style="69" customWidth="1"/>
    <col min="1907" max="1907" width="8" style="69" customWidth="1"/>
    <col min="1908" max="1908" width="10.140625" style="69" customWidth="1"/>
    <col min="1909" max="1910" width="9.85546875" style="69" customWidth="1"/>
    <col min="1911" max="1911" width="9.42578125" style="69" customWidth="1"/>
    <col min="1912" max="1912" width="7.42578125" style="69" customWidth="1"/>
    <col min="1913" max="1913" width="6.7109375" style="69" customWidth="1"/>
    <col min="1914" max="1914" width="7.28515625" style="69" customWidth="1"/>
    <col min="1915" max="1915" width="7" style="69" customWidth="1"/>
    <col min="1916" max="1916" width="6" style="69" customWidth="1"/>
    <col min="1917" max="1917" width="7.28515625" style="69" customWidth="1"/>
    <col min="1918" max="1918" width="11.42578125" style="69"/>
    <col min="1919" max="1919" width="10.140625" style="69" customWidth="1"/>
    <col min="1920" max="2154" width="11.42578125" style="69"/>
    <col min="2155" max="2155" width="25.42578125" style="69" customWidth="1"/>
    <col min="2156" max="2156" width="11" style="69" customWidth="1"/>
    <col min="2157" max="2157" width="9.42578125" style="69" customWidth="1"/>
    <col min="2158" max="2158" width="8.28515625" style="69" customWidth="1"/>
    <col min="2159" max="2159" width="6.7109375" style="69" customWidth="1"/>
    <col min="2160" max="2161" width="7.42578125" style="69" customWidth="1"/>
    <col min="2162" max="2162" width="11" style="69" customWidth="1"/>
    <col min="2163" max="2163" width="8" style="69" customWidth="1"/>
    <col min="2164" max="2164" width="10.140625" style="69" customWidth="1"/>
    <col min="2165" max="2166" width="9.85546875" style="69" customWidth="1"/>
    <col min="2167" max="2167" width="9.42578125" style="69" customWidth="1"/>
    <col min="2168" max="2168" width="7.42578125" style="69" customWidth="1"/>
    <col min="2169" max="2169" width="6.7109375" style="69" customWidth="1"/>
    <col min="2170" max="2170" width="7.28515625" style="69" customWidth="1"/>
    <col min="2171" max="2171" width="7" style="69" customWidth="1"/>
    <col min="2172" max="2172" width="6" style="69" customWidth="1"/>
    <col min="2173" max="2173" width="7.28515625" style="69" customWidth="1"/>
    <col min="2174" max="2174" width="11.42578125" style="69"/>
    <col min="2175" max="2175" width="10.140625" style="69" customWidth="1"/>
    <col min="2176" max="2410" width="11.42578125" style="69"/>
    <col min="2411" max="2411" width="25.42578125" style="69" customWidth="1"/>
    <col min="2412" max="2412" width="11" style="69" customWidth="1"/>
    <col min="2413" max="2413" width="9.42578125" style="69" customWidth="1"/>
    <col min="2414" max="2414" width="8.28515625" style="69" customWidth="1"/>
    <col min="2415" max="2415" width="6.7109375" style="69" customWidth="1"/>
    <col min="2416" max="2417" width="7.42578125" style="69" customWidth="1"/>
    <col min="2418" max="2418" width="11" style="69" customWidth="1"/>
    <col min="2419" max="2419" width="8" style="69" customWidth="1"/>
    <col min="2420" max="2420" width="10.140625" style="69" customWidth="1"/>
    <col min="2421" max="2422" width="9.85546875" style="69" customWidth="1"/>
    <col min="2423" max="2423" width="9.42578125" style="69" customWidth="1"/>
    <col min="2424" max="2424" width="7.42578125" style="69" customWidth="1"/>
    <col min="2425" max="2425" width="6.7109375" style="69" customWidth="1"/>
    <col min="2426" max="2426" width="7.28515625" style="69" customWidth="1"/>
    <col min="2427" max="2427" width="7" style="69" customWidth="1"/>
    <col min="2428" max="2428" width="6" style="69" customWidth="1"/>
    <col min="2429" max="2429" width="7.28515625" style="69" customWidth="1"/>
    <col min="2430" max="2430" width="11.42578125" style="69"/>
    <col min="2431" max="2431" width="10.140625" style="69" customWidth="1"/>
    <col min="2432" max="2666" width="11.42578125" style="69"/>
    <col min="2667" max="2667" width="25.42578125" style="69" customWidth="1"/>
    <col min="2668" max="2668" width="11" style="69" customWidth="1"/>
    <col min="2669" max="2669" width="9.42578125" style="69" customWidth="1"/>
    <col min="2670" max="2670" width="8.28515625" style="69" customWidth="1"/>
    <col min="2671" max="2671" width="6.7109375" style="69" customWidth="1"/>
    <col min="2672" max="2673" width="7.42578125" style="69" customWidth="1"/>
    <col min="2674" max="2674" width="11" style="69" customWidth="1"/>
    <col min="2675" max="2675" width="8" style="69" customWidth="1"/>
    <col min="2676" max="2676" width="10.140625" style="69" customWidth="1"/>
    <col min="2677" max="2678" width="9.85546875" style="69" customWidth="1"/>
    <col min="2679" max="2679" width="9.42578125" style="69" customWidth="1"/>
    <col min="2680" max="2680" width="7.42578125" style="69" customWidth="1"/>
    <col min="2681" max="2681" width="6.7109375" style="69" customWidth="1"/>
    <col min="2682" max="2682" width="7.28515625" style="69" customWidth="1"/>
    <col min="2683" max="2683" width="7" style="69" customWidth="1"/>
    <col min="2684" max="2684" width="6" style="69" customWidth="1"/>
    <col min="2685" max="2685" width="7.28515625" style="69" customWidth="1"/>
    <col min="2686" max="2686" width="11.42578125" style="69"/>
    <col min="2687" max="2687" width="10.140625" style="69" customWidth="1"/>
    <col min="2688" max="2922" width="11.42578125" style="69"/>
    <col min="2923" max="2923" width="25.42578125" style="69" customWidth="1"/>
    <col min="2924" max="2924" width="11" style="69" customWidth="1"/>
    <col min="2925" max="2925" width="9.42578125" style="69" customWidth="1"/>
    <col min="2926" max="2926" width="8.28515625" style="69" customWidth="1"/>
    <col min="2927" max="2927" width="6.7109375" style="69" customWidth="1"/>
    <col min="2928" max="2929" width="7.42578125" style="69" customWidth="1"/>
    <col min="2930" max="2930" width="11" style="69" customWidth="1"/>
    <col min="2931" max="2931" width="8" style="69" customWidth="1"/>
    <col min="2932" max="2932" width="10.140625" style="69" customWidth="1"/>
    <col min="2933" max="2934" width="9.85546875" style="69" customWidth="1"/>
    <col min="2935" max="2935" width="9.42578125" style="69" customWidth="1"/>
    <col min="2936" max="2936" width="7.42578125" style="69" customWidth="1"/>
    <col min="2937" max="2937" width="6.7109375" style="69" customWidth="1"/>
    <col min="2938" max="2938" width="7.28515625" style="69" customWidth="1"/>
    <col min="2939" max="2939" width="7" style="69" customWidth="1"/>
    <col min="2940" max="2940" width="6" style="69" customWidth="1"/>
    <col min="2941" max="2941" width="7.28515625" style="69" customWidth="1"/>
    <col min="2942" max="2942" width="11.42578125" style="69"/>
    <col min="2943" max="2943" width="10.140625" style="69" customWidth="1"/>
    <col min="2944" max="3178" width="11.42578125" style="69"/>
    <col min="3179" max="3179" width="25.42578125" style="69" customWidth="1"/>
    <col min="3180" max="3180" width="11" style="69" customWidth="1"/>
    <col min="3181" max="3181" width="9.42578125" style="69" customWidth="1"/>
    <col min="3182" max="3182" width="8.28515625" style="69" customWidth="1"/>
    <col min="3183" max="3183" width="6.7109375" style="69" customWidth="1"/>
    <col min="3184" max="3185" width="7.42578125" style="69" customWidth="1"/>
    <col min="3186" max="3186" width="11" style="69" customWidth="1"/>
    <col min="3187" max="3187" width="8" style="69" customWidth="1"/>
    <col min="3188" max="3188" width="10.140625" style="69" customWidth="1"/>
    <col min="3189" max="3190" width="9.85546875" style="69" customWidth="1"/>
    <col min="3191" max="3191" width="9.42578125" style="69" customWidth="1"/>
    <col min="3192" max="3192" width="7.42578125" style="69" customWidth="1"/>
    <col min="3193" max="3193" width="6.7109375" style="69" customWidth="1"/>
    <col min="3194" max="3194" width="7.28515625" style="69" customWidth="1"/>
    <col min="3195" max="3195" width="7" style="69" customWidth="1"/>
    <col min="3196" max="3196" width="6" style="69" customWidth="1"/>
    <col min="3197" max="3197" width="7.28515625" style="69" customWidth="1"/>
    <col min="3198" max="3198" width="11.42578125" style="69"/>
    <col min="3199" max="3199" width="10.140625" style="69" customWidth="1"/>
    <col min="3200" max="3434" width="11.42578125" style="69"/>
    <col min="3435" max="3435" width="25.42578125" style="69" customWidth="1"/>
    <col min="3436" max="3436" width="11" style="69" customWidth="1"/>
    <col min="3437" max="3437" width="9.42578125" style="69" customWidth="1"/>
    <col min="3438" max="3438" width="8.28515625" style="69" customWidth="1"/>
    <col min="3439" max="3439" width="6.7109375" style="69" customWidth="1"/>
    <col min="3440" max="3441" width="7.42578125" style="69" customWidth="1"/>
    <col min="3442" max="3442" width="11" style="69" customWidth="1"/>
    <col min="3443" max="3443" width="8" style="69" customWidth="1"/>
    <col min="3444" max="3444" width="10.140625" style="69" customWidth="1"/>
    <col min="3445" max="3446" width="9.85546875" style="69" customWidth="1"/>
    <col min="3447" max="3447" width="9.42578125" style="69" customWidth="1"/>
    <col min="3448" max="3448" width="7.42578125" style="69" customWidth="1"/>
    <col min="3449" max="3449" width="6.7109375" style="69" customWidth="1"/>
    <col min="3450" max="3450" width="7.28515625" style="69" customWidth="1"/>
    <col min="3451" max="3451" width="7" style="69" customWidth="1"/>
    <col min="3452" max="3452" width="6" style="69" customWidth="1"/>
    <col min="3453" max="3453" width="7.28515625" style="69" customWidth="1"/>
    <col min="3454" max="3454" width="11.42578125" style="69"/>
    <col min="3455" max="3455" width="10.140625" style="69" customWidth="1"/>
    <col min="3456" max="3690" width="11.42578125" style="69"/>
    <col min="3691" max="3691" width="25.42578125" style="69" customWidth="1"/>
    <col min="3692" max="3692" width="11" style="69" customWidth="1"/>
    <col min="3693" max="3693" width="9.42578125" style="69" customWidth="1"/>
    <col min="3694" max="3694" width="8.28515625" style="69" customWidth="1"/>
    <col min="3695" max="3695" width="6.7109375" style="69" customWidth="1"/>
    <col min="3696" max="3697" width="7.42578125" style="69" customWidth="1"/>
    <col min="3698" max="3698" width="11" style="69" customWidth="1"/>
    <col min="3699" max="3699" width="8" style="69" customWidth="1"/>
    <col min="3700" max="3700" width="10.140625" style="69" customWidth="1"/>
    <col min="3701" max="3702" width="9.85546875" style="69" customWidth="1"/>
    <col min="3703" max="3703" width="9.42578125" style="69" customWidth="1"/>
    <col min="3704" max="3704" width="7.42578125" style="69" customWidth="1"/>
    <col min="3705" max="3705" width="6.7109375" style="69" customWidth="1"/>
    <col min="3706" max="3706" width="7.28515625" style="69" customWidth="1"/>
    <col min="3707" max="3707" width="7" style="69" customWidth="1"/>
    <col min="3708" max="3708" width="6" style="69" customWidth="1"/>
    <col min="3709" max="3709" width="7.28515625" style="69" customWidth="1"/>
    <col min="3710" max="3710" width="11.42578125" style="69"/>
    <col min="3711" max="3711" width="10.140625" style="69" customWidth="1"/>
    <col min="3712" max="3946" width="11.42578125" style="69"/>
    <col min="3947" max="3947" width="25.42578125" style="69" customWidth="1"/>
    <col min="3948" max="3948" width="11" style="69" customWidth="1"/>
    <col min="3949" max="3949" width="9.42578125" style="69" customWidth="1"/>
    <col min="3950" max="3950" width="8.28515625" style="69" customWidth="1"/>
    <col min="3951" max="3951" width="6.7109375" style="69" customWidth="1"/>
    <col min="3952" max="3953" width="7.42578125" style="69" customWidth="1"/>
    <col min="3954" max="3954" width="11" style="69" customWidth="1"/>
    <col min="3955" max="3955" width="8" style="69" customWidth="1"/>
    <col min="3956" max="3956" width="10.140625" style="69" customWidth="1"/>
    <col min="3957" max="3958" width="9.85546875" style="69" customWidth="1"/>
    <col min="3959" max="3959" width="9.42578125" style="69" customWidth="1"/>
    <col min="3960" max="3960" width="7.42578125" style="69" customWidth="1"/>
    <col min="3961" max="3961" width="6.7109375" style="69" customWidth="1"/>
    <col min="3962" max="3962" width="7.28515625" style="69" customWidth="1"/>
    <col min="3963" max="3963" width="7" style="69" customWidth="1"/>
    <col min="3964" max="3964" width="6" style="69" customWidth="1"/>
    <col min="3965" max="3965" width="7.28515625" style="69" customWidth="1"/>
    <col min="3966" max="3966" width="11.42578125" style="69"/>
    <col min="3967" max="3967" width="10.140625" style="69" customWidth="1"/>
    <col min="3968" max="4202" width="11.42578125" style="69"/>
    <col min="4203" max="4203" width="25.42578125" style="69" customWidth="1"/>
    <col min="4204" max="4204" width="11" style="69" customWidth="1"/>
    <col min="4205" max="4205" width="9.42578125" style="69" customWidth="1"/>
    <col min="4206" max="4206" width="8.28515625" style="69" customWidth="1"/>
    <col min="4207" max="4207" width="6.7109375" style="69" customWidth="1"/>
    <col min="4208" max="4209" width="7.42578125" style="69" customWidth="1"/>
    <col min="4210" max="4210" width="11" style="69" customWidth="1"/>
    <col min="4211" max="4211" width="8" style="69" customWidth="1"/>
    <col min="4212" max="4212" width="10.140625" style="69" customWidth="1"/>
    <col min="4213" max="4214" width="9.85546875" style="69" customWidth="1"/>
    <col min="4215" max="4215" width="9.42578125" style="69" customWidth="1"/>
    <col min="4216" max="4216" width="7.42578125" style="69" customWidth="1"/>
    <col min="4217" max="4217" width="6.7109375" style="69" customWidth="1"/>
    <col min="4218" max="4218" width="7.28515625" style="69" customWidth="1"/>
    <col min="4219" max="4219" width="7" style="69" customWidth="1"/>
    <col min="4220" max="4220" width="6" style="69" customWidth="1"/>
    <col min="4221" max="4221" width="7.28515625" style="69" customWidth="1"/>
    <col min="4222" max="4222" width="11.42578125" style="69"/>
    <col min="4223" max="4223" width="10.140625" style="69" customWidth="1"/>
    <col min="4224" max="4458" width="11.42578125" style="69"/>
    <col min="4459" max="4459" width="25.42578125" style="69" customWidth="1"/>
    <col min="4460" max="4460" width="11" style="69" customWidth="1"/>
    <col min="4461" max="4461" width="9.42578125" style="69" customWidth="1"/>
    <col min="4462" max="4462" width="8.28515625" style="69" customWidth="1"/>
    <col min="4463" max="4463" width="6.7109375" style="69" customWidth="1"/>
    <col min="4464" max="4465" width="7.42578125" style="69" customWidth="1"/>
    <col min="4466" max="4466" width="11" style="69" customWidth="1"/>
    <col min="4467" max="4467" width="8" style="69" customWidth="1"/>
    <col min="4468" max="4468" width="10.140625" style="69" customWidth="1"/>
    <col min="4469" max="4470" width="9.85546875" style="69" customWidth="1"/>
    <col min="4471" max="4471" width="9.42578125" style="69" customWidth="1"/>
    <col min="4472" max="4472" width="7.42578125" style="69" customWidth="1"/>
    <col min="4473" max="4473" width="6.7109375" style="69" customWidth="1"/>
    <col min="4474" max="4474" width="7.28515625" style="69" customWidth="1"/>
    <col min="4475" max="4475" width="7" style="69" customWidth="1"/>
    <col min="4476" max="4476" width="6" style="69" customWidth="1"/>
    <col min="4477" max="4477" width="7.28515625" style="69" customWidth="1"/>
    <col min="4478" max="4478" width="11.42578125" style="69"/>
    <col min="4479" max="4479" width="10.140625" style="69" customWidth="1"/>
    <col min="4480" max="4714" width="11.42578125" style="69"/>
    <col min="4715" max="4715" width="25.42578125" style="69" customWidth="1"/>
    <col min="4716" max="4716" width="11" style="69" customWidth="1"/>
    <col min="4717" max="4717" width="9.42578125" style="69" customWidth="1"/>
    <col min="4718" max="4718" width="8.28515625" style="69" customWidth="1"/>
    <col min="4719" max="4719" width="6.7109375" style="69" customWidth="1"/>
    <col min="4720" max="4721" width="7.42578125" style="69" customWidth="1"/>
    <col min="4722" max="4722" width="11" style="69" customWidth="1"/>
    <col min="4723" max="4723" width="8" style="69" customWidth="1"/>
    <col min="4724" max="4724" width="10.140625" style="69" customWidth="1"/>
    <col min="4725" max="4726" width="9.85546875" style="69" customWidth="1"/>
    <col min="4727" max="4727" width="9.42578125" style="69" customWidth="1"/>
    <col min="4728" max="4728" width="7.42578125" style="69" customWidth="1"/>
    <col min="4729" max="4729" width="6.7109375" style="69" customWidth="1"/>
    <col min="4730" max="4730" width="7.28515625" style="69" customWidth="1"/>
    <col min="4731" max="4731" width="7" style="69" customWidth="1"/>
    <col min="4732" max="4732" width="6" style="69" customWidth="1"/>
    <col min="4733" max="4733" width="7.28515625" style="69" customWidth="1"/>
    <col min="4734" max="4734" width="11.42578125" style="69"/>
    <col min="4735" max="4735" width="10.140625" style="69" customWidth="1"/>
    <col min="4736" max="4970" width="11.42578125" style="69"/>
    <col min="4971" max="4971" width="25.42578125" style="69" customWidth="1"/>
    <col min="4972" max="4972" width="11" style="69" customWidth="1"/>
    <col min="4973" max="4973" width="9.42578125" style="69" customWidth="1"/>
    <col min="4974" max="4974" width="8.28515625" style="69" customWidth="1"/>
    <col min="4975" max="4975" width="6.7109375" style="69" customWidth="1"/>
    <col min="4976" max="4977" width="7.42578125" style="69" customWidth="1"/>
    <col min="4978" max="4978" width="11" style="69" customWidth="1"/>
    <col min="4979" max="4979" width="8" style="69" customWidth="1"/>
    <col min="4980" max="4980" width="10.140625" style="69" customWidth="1"/>
    <col min="4981" max="4982" width="9.85546875" style="69" customWidth="1"/>
    <col min="4983" max="4983" width="9.42578125" style="69" customWidth="1"/>
    <col min="4984" max="4984" width="7.42578125" style="69" customWidth="1"/>
    <col min="4985" max="4985" width="6.7109375" style="69" customWidth="1"/>
    <col min="4986" max="4986" width="7.28515625" style="69" customWidth="1"/>
    <col min="4987" max="4987" width="7" style="69" customWidth="1"/>
    <col min="4988" max="4988" width="6" style="69" customWidth="1"/>
    <col min="4989" max="4989" width="7.28515625" style="69" customWidth="1"/>
    <col min="4990" max="4990" width="11.42578125" style="69"/>
    <col min="4991" max="4991" width="10.140625" style="69" customWidth="1"/>
    <col min="4992" max="5226" width="11.42578125" style="69"/>
    <col min="5227" max="5227" width="25.42578125" style="69" customWidth="1"/>
    <col min="5228" max="5228" width="11" style="69" customWidth="1"/>
    <col min="5229" max="5229" width="9.42578125" style="69" customWidth="1"/>
    <col min="5230" max="5230" width="8.28515625" style="69" customWidth="1"/>
    <col min="5231" max="5231" width="6.7109375" style="69" customWidth="1"/>
    <col min="5232" max="5233" width="7.42578125" style="69" customWidth="1"/>
    <col min="5234" max="5234" width="11" style="69" customWidth="1"/>
    <col min="5235" max="5235" width="8" style="69" customWidth="1"/>
    <col min="5236" max="5236" width="10.140625" style="69" customWidth="1"/>
    <col min="5237" max="5238" width="9.85546875" style="69" customWidth="1"/>
    <col min="5239" max="5239" width="9.42578125" style="69" customWidth="1"/>
    <col min="5240" max="5240" width="7.42578125" style="69" customWidth="1"/>
    <col min="5241" max="5241" width="6.7109375" style="69" customWidth="1"/>
    <col min="5242" max="5242" width="7.28515625" style="69" customWidth="1"/>
    <col min="5243" max="5243" width="7" style="69" customWidth="1"/>
    <col min="5244" max="5244" width="6" style="69" customWidth="1"/>
    <col min="5245" max="5245" width="7.28515625" style="69" customWidth="1"/>
    <col min="5246" max="5246" width="11.42578125" style="69"/>
    <col min="5247" max="5247" width="10.140625" style="69" customWidth="1"/>
    <col min="5248" max="5482" width="11.42578125" style="69"/>
    <col min="5483" max="5483" width="25.42578125" style="69" customWidth="1"/>
    <col min="5484" max="5484" width="11" style="69" customWidth="1"/>
    <col min="5485" max="5485" width="9.42578125" style="69" customWidth="1"/>
    <col min="5486" max="5486" width="8.28515625" style="69" customWidth="1"/>
    <col min="5487" max="5487" width="6.7109375" style="69" customWidth="1"/>
    <col min="5488" max="5489" width="7.42578125" style="69" customWidth="1"/>
    <col min="5490" max="5490" width="11" style="69" customWidth="1"/>
    <col min="5491" max="5491" width="8" style="69" customWidth="1"/>
    <col min="5492" max="5492" width="10.140625" style="69" customWidth="1"/>
    <col min="5493" max="5494" width="9.85546875" style="69" customWidth="1"/>
    <col min="5495" max="5495" width="9.42578125" style="69" customWidth="1"/>
    <col min="5496" max="5496" width="7.42578125" style="69" customWidth="1"/>
    <col min="5497" max="5497" width="6.7109375" style="69" customWidth="1"/>
    <col min="5498" max="5498" width="7.28515625" style="69" customWidth="1"/>
    <col min="5499" max="5499" width="7" style="69" customWidth="1"/>
    <col min="5500" max="5500" width="6" style="69" customWidth="1"/>
    <col min="5501" max="5501" width="7.28515625" style="69" customWidth="1"/>
    <col min="5502" max="5502" width="11.42578125" style="69"/>
    <col min="5503" max="5503" width="10.140625" style="69" customWidth="1"/>
    <col min="5504" max="5738" width="11.42578125" style="69"/>
    <col min="5739" max="5739" width="25.42578125" style="69" customWidth="1"/>
    <col min="5740" max="5740" width="11" style="69" customWidth="1"/>
    <col min="5741" max="5741" width="9.42578125" style="69" customWidth="1"/>
    <col min="5742" max="5742" width="8.28515625" style="69" customWidth="1"/>
    <col min="5743" max="5743" width="6.7109375" style="69" customWidth="1"/>
    <col min="5744" max="5745" width="7.42578125" style="69" customWidth="1"/>
    <col min="5746" max="5746" width="11" style="69" customWidth="1"/>
    <col min="5747" max="5747" width="8" style="69" customWidth="1"/>
    <col min="5748" max="5748" width="10.140625" style="69" customWidth="1"/>
    <col min="5749" max="5750" width="9.85546875" style="69" customWidth="1"/>
    <col min="5751" max="5751" width="9.42578125" style="69" customWidth="1"/>
    <col min="5752" max="5752" width="7.42578125" style="69" customWidth="1"/>
    <col min="5753" max="5753" width="6.7109375" style="69" customWidth="1"/>
    <col min="5754" max="5754" width="7.28515625" style="69" customWidth="1"/>
    <col min="5755" max="5755" width="7" style="69" customWidth="1"/>
    <col min="5756" max="5756" width="6" style="69" customWidth="1"/>
    <col min="5757" max="5757" width="7.28515625" style="69" customWidth="1"/>
    <col min="5758" max="5758" width="11.42578125" style="69"/>
    <col min="5759" max="5759" width="10.140625" style="69" customWidth="1"/>
    <col min="5760" max="5994" width="11.42578125" style="69"/>
    <col min="5995" max="5995" width="25.42578125" style="69" customWidth="1"/>
    <col min="5996" max="5996" width="11" style="69" customWidth="1"/>
    <col min="5997" max="5997" width="9.42578125" style="69" customWidth="1"/>
    <col min="5998" max="5998" width="8.28515625" style="69" customWidth="1"/>
    <col min="5999" max="5999" width="6.7109375" style="69" customWidth="1"/>
    <col min="6000" max="6001" width="7.42578125" style="69" customWidth="1"/>
    <col min="6002" max="6002" width="11" style="69" customWidth="1"/>
    <col min="6003" max="6003" width="8" style="69" customWidth="1"/>
    <col min="6004" max="6004" width="10.140625" style="69" customWidth="1"/>
    <col min="6005" max="6006" width="9.85546875" style="69" customWidth="1"/>
    <col min="6007" max="6007" width="9.42578125" style="69" customWidth="1"/>
    <col min="6008" max="6008" width="7.42578125" style="69" customWidth="1"/>
    <col min="6009" max="6009" width="6.7109375" style="69" customWidth="1"/>
    <col min="6010" max="6010" width="7.28515625" style="69" customWidth="1"/>
    <col min="6011" max="6011" width="7" style="69" customWidth="1"/>
    <col min="6012" max="6012" width="6" style="69" customWidth="1"/>
    <col min="6013" max="6013" width="7.28515625" style="69" customWidth="1"/>
    <col min="6014" max="6014" width="11.42578125" style="69"/>
    <col min="6015" max="6015" width="10.140625" style="69" customWidth="1"/>
    <col min="6016" max="6250" width="11.42578125" style="69"/>
    <col min="6251" max="6251" width="25.42578125" style="69" customWidth="1"/>
    <col min="6252" max="6252" width="11" style="69" customWidth="1"/>
    <col min="6253" max="6253" width="9.42578125" style="69" customWidth="1"/>
    <col min="6254" max="6254" width="8.28515625" style="69" customWidth="1"/>
    <col min="6255" max="6255" width="6.7109375" style="69" customWidth="1"/>
    <col min="6256" max="6257" width="7.42578125" style="69" customWidth="1"/>
    <col min="6258" max="6258" width="11" style="69" customWidth="1"/>
    <col min="6259" max="6259" width="8" style="69" customWidth="1"/>
    <col min="6260" max="6260" width="10.140625" style="69" customWidth="1"/>
    <col min="6261" max="6262" width="9.85546875" style="69" customWidth="1"/>
    <col min="6263" max="6263" width="9.42578125" style="69" customWidth="1"/>
    <col min="6264" max="6264" width="7.42578125" style="69" customWidth="1"/>
    <col min="6265" max="6265" width="6.7109375" style="69" customWidth="1"/>
    <col min="6266" max="6266" width="7.28515625" style="69" customWidth="1"/>
    <col min="6267" max="6267" width="7" style="69" customWidth="1"/>
    <col min="6268" max="6268" width="6" style="69" customWidth="1"/>
    <col min="6269" max="6269" width="7.28515625" style="69" customWidth="1"/>
    <col min="6270" max="6270" width="11.42578125" style="69"/>
    <col min="6271" max="6271" width="10.140625" style="69" customWidth="1"/>
    <col min="6272" max="6506" width="11.42578125" style="69"/>
    <col min="6507" max="6507" width="25.42578125" style="69" customWidth="1"/>
    <col min="6508" max="6508" width="11" style="69" customWidth="1"/>
    <col min="6509" max="6509" width="9.42578125" style="69" customWidth="1"/>
    <col min="6510" max="6510" width="8.28515625" style="69" customWidth="1"/>
    <col min="6511" max="6511" width="6.7109375" style="69" customWidth="1"/>
    <col min="6512" max="6513" width="7.42578125" style="69" customWidth="1"/>
    <col min="6514" max="6514" width="11" style="69" customWidth="1"/>
    <col min="6515" max="6515" width="8" style="69" customWidth="1"/>
    <col min="6516" max="6516" width="10.140625" style="69" customWidth="1"/>
    <col min="6517" max="6518" width="9.85546875" style="69" customWidth="1"/>
    <col min="6519" max="6519" width="9.42578125" style="69" customWidth="1"/>
    <col min="6520" max="6520" width="7.42578125" style="69" customWidth="1"/>
    <col min="6521" max="6521" width="6.7109375" style="69" customWidth="1"/>
    <col min="6522" max="6522" width="7.28515625" style="69" customWidth="1"/>
    <col min="6523" max="6523" width="7" style="69" customWidth="1"/>
    <col min="6524" max="6524" width="6" style="69" customWidth="1"/>
    <col min="6525" max="6525" width="7.28515625" style="69" customWidth="1"/>
    <col min="6526" max="6526" width="11.42578125" style="69"/>
    <col min="6527" max="6527" width="10.140625" style="69" customWidth="1"/>
    <col min="6528" max="6762" width="11.42578125" style="69"/>
    <col min="6763" max="6763" width="25.42578125" style="69" customWidth="1"/>
    <col min="6764" max="6764" width="11" style="69" customWidth="1"/>
    <col min="6765" max="6765" width="9.42578125" style="69" customWidth="1"/>
    <col min="6766" max="6766" width="8.28515625" style="69" customWidth="1"/>
    <col min="6767" max="6767" width="6.7109375" style="69" customWidth="1"/>
    <col min="6768" max="6769" width="7.42578125" style="69" customWidth="1"/>
    <col min="6770" max="6770" width="11" style="69" customWidth="1"/>
    <col min="6771" max="6771" width="8" style="69" customWidth="1"/>
    <col min="6772" max="6772" width="10.140625" style="69" customWidth="1"/>
    <col min="6773" max="6774" width="9.85546875" style="69" customWidth="1"/>
    <col min="6775" max="6775" width="9.42578125" style="69" customWidth="1"/>
    <col min="6776" max="6776" width="7.42578125" style="69" customWidth="1"/>
    <col min="6777" max="6777" width="6.7109375" style="69" customWidth="1"/>
    <col min="6778" max="6778" width="7.28515625" style="69" customWidth="1"/>
    <col min="6779" max="6779" width="7" style="69" customWidth="1"/>
    <col min="6780" max="6780" width="6" style="69" customWidth="1"/>
    <col min="6781" max="6781" width="7.28515625" style="69" customWidth="1"/>
    <col min="6782" max="6782" width="11.42578125" style="69"/>
    <col min="6783" max="6783" width="10.140625" style="69" customWidth="1"/>
    <col min="6784" max="7018" width="11.42578125" style="69"/>
    <col min="7019" max="7019" width="25.42578125" style="69" customWidth="1"/>
    <col min="7020" max="7020" width="11" style="69" customWidth="1"/>
    <col min="7021" max="7021" width="9.42578125" style="69" customWidth="1"/>
    <col min="7022" max="7022" width="8.28515625" style="69" customWidth="1"/>
    <col min="7023" max="7023" width="6.7109375" style="69" customWidth="1"/>
    <col min="7024" max="7025" width="7.42578125" style="69" customWidth="1"/>
    <col min="7026" max="7026" width="11" style="69" customWidth="1"/>
    <col min="7027" max="7027" width="8" style="69" customWidth="1"/>
    <col min="7028" max="7028" width="10.140625" style="69" customWidth="1"/>
    <col min="7029" max="7030" width="9.85546875" style="69" customWidth="1"/>
    <col min="7031" max="7031" width="9.42578125" style="69" customWidth="1"/>
    <col min="7032" max="7032" width="7.42578125" style="69" customWidth="1"/>
    <col min="7033" max="7033" width="6.7109375" style="69" customWidth="1"/>
    <col min="7034" max="7034" width="7.28515625" style="69" customWidth="1"/>
    <col min="7035" max="7035" width="7" style="69" customWidth="1"/>
    <col min="7036" max="7036" width="6" style="69" customWidth="1"/>
    <col min="7037" max="7037" width="7.28515625" style="69" customWidth="1"/>
    <col min="7038" max="7038" width="11.42578125" style="69"/>
    <col min="7039" max="7039" width="10.140625" style="69" customWidth="1"/>
    <col min="7040" max="7274" width="11.42578125" style="69"/>
    <col min="7275" max="7275" width="25.42578125" style="69" customWidth="1"/>
    <col min="7276" max="7276" width="11" style="69" customWidth="1"/>
    <col min="7277" max="7277" width="9.42578125" style="69" customWidth="1"/>
    <col min="7278" max="7278" width="8.28515625" style="69" customWidth="1"/>
    <col min="7279" max="7279" width="6.7109375" style="69" customWidth="1"/>
    <col min="7280" max="7281" width="7.42578125" style="69" customWidth="1"/>
    <col min="7282" max="7282" width="11" style="69" customWidth="1"/>
    <col min="7283" max="7283" width="8" style="69" customWidth="1"/>
    <col min="7284" max="7284" width="10.140625" style="69" customWidth="1"/>
    <col min="7285" max="7286" width="9.85546875" style="69" customWidth="1"/>
    <col min="7287" max="7287" width="9.42578125" style="69" customWidth="1"/>
    <col min="7288" max="7288" width="7.42578125" style="69" customWidth="1"/>
    <col min="7289" max="7289" width="6.7109375" style="69" customWidth="1"/>
    <col min="7290" max="7290" width="7.28515625" style="69" customWidth="1"/>
    <col min="7291" max="7291" width="7" style="69" customWidth="1"/>
    <col min="7292" max="7292" width="6" style="69" customWidth="1"/>
    <col min="7293" max="7293" width="7.28515625" style="69" customWidth="1"/>
    <col min="7294" max="7294" width="11.42578125" style="69"/>
    <col min="7295" max="7295" width="10.140625" style="69" customWidth="1"/>
    <col min="7296" max="7530" width="11.42578125" style="69"/>
    <col min="7531" max="7531" width="25.42578125" style="69" customWidth="1"/>
    <col min="7532" max="7532" width="11" style="69" customWidth="1"/>
    <col min="7533" max="7533" width="9.42578125" style="69" customWidth="1"/>
    <col min="7534" max="7534" width="8.28515625" style="69" customWidth="1"/>
    <col min="7535" max="7535" width="6.7109375" style="69" customWidth="1"/>
    <col min="7536" max="7537" width="7.42578125" style="69" customWidth="1"/>
    <col min="7538" max="7538" width="11" style="69" customWidth="1"/>
    <col min="7539" max="7539" width="8" style="69" customWidth="1"/>
    <col min="7540" max="7540" width="10.140625" style="69" customWidth="1"/>
    <col min="7541" max="7542" width="9.85546875" style="69" customWidth="1"/>
    <col min="7543" max="7543" width="9.42578125" style="69" customWidth="1"/>
    <col min="7544" max="7544" width="7.42578125" style="69" customWidth="1"/>
    <col min="7545" max="7545" width="6.7109375" style="69" customWidth="1"/>
    <col min="7546" max="7546" width="7.28515625" style="69" customWidth="1"/>
    <col min="7547" max="7547" width="7" style="69" customWidth="1"/>
    <col min="7548" max="7548" width="6" style="69" customWidth="1"/>
    <col min="7549" max="7549" width="7.28515625" style="69" customWidth="1"/>
    <col min="7550" max="7550" width="11.42578125" style="69"/>
    <col min="7551" max="7551" width="10.140625" style="69" customWidth="1"/>
    <col min="7552" max="7786" width="11.42578125" style="69"/>
    <col min="7787" max="7787" width="25.42578125" style="69" customWidth="1"/>
    <col min="7788" max="7788" width="11" style="69" customWidth="1"/>
    <col min="7789" max="7789" width="9.42578125" style="69" customWidth="1"/>
    <col min="7790" max="7790" width="8.28515625" style="69" customWidth="1"/>
    <col min="7791" max="7791" width="6.7109375" style="69" customWidth="1"/>
    <col min="7792" max="7793" width="7.42578125" style="69" customWidth="1"/>
    <col min="7794" max="7794" width="11" style="69" customWidth="1"/>
    <col min="7795" max="7795" width="8" style="69" customWidth="1"/>
    <col min="7796" max="7796" width="10.140625" style="69" customWidth="1"/>
    <col min="7797" max="7798" width="9.85546875" style="69" customWidth="1"/>
    <col min="7799" max="7799" width="9.42578125" style="69" customWidth="1"/>
    <col min="7800" max="7800" width="7.42578125" style="69" customWidth="1"/>
    <col min="7801" max="7801" width="6.7109375" style="69" customWidth="1"/>
    <col min="7802" max="7802" width="7.28515625" style="69" customWidth="1"/>
    <col min="7803" max="7803" width="7" style="69" customWidth="1"/>
    <col min="7804" max="7804" width="6" style="69" customWidth="1"/>
    <col min="7805" max="7805" width="7.28515625" style="69" customWidth="1"/>
    <col min="7806" max="7806" width="11.42578125" style="69"/>
    <col min="7807" max="7807" width="10.140625" style="69" customWidth="1"/>
    <col min="7808" max="8042" width="11.42578125" style="69"/>
    <col min="8043" max="8043" width="25.42578125" style="69" customWidth="1"/>
    <col min="8044" max="8044" width="11" style="69" customWidth="1"/>
    <col min="8045" max="8045" width="9.42578125" style="69" customWidth="1"/>
    <col min="8046" max="8046" width="8.28515625" style="69" customWidth="1"/>
    <col min="8047" max="8047" width="6.7109375" style="69" customWidth="1"/>
    <col min="8048" max="8049" width="7.42578125" style="69" customWidth="1"/>
    <col min="8050" max="8050" width="11" style="69" customWidth="1"/>
    <col min="8051" max="8051" width="8" style="69" customWidth="1"/>
    <col min="8052" max="8052" width="10.140625" style="69" customWidth="1"/>
    <col min="8053" max="8054" width="9.85546875" style="69" customWidth="1"/>
    <col min="8055" max="8055" width="9.42578125" style="69" customWidth="1"/>
    <col min="8056" max="8056" width="7.42578125" style="69" customWidth="1"/>
    <col min="8057" max="8057" width="6.7109375" style="69" customWidth="1"/>
    <col min="8058" max="8058" width="7.28515625" style="69" customWidth="1"/>
    <col min="8059" max="8059" width="7" style="69" customWidth="1"/>
    <col min="8060" max="8060" width="6" style="69" customWidth="1"/>
    <col min="8061" max="8061" width="7.28515625" style="69" customWidth="1"/>
    <col min="8062" max="8062" width="11.42578125" style="69"/>
    <col min="8063" max="8063" width="10.140625" style="69" customWidth="1"/>
    <col min="8064" max="8298" width="11.42578125" style="69"/>
    <col min="8299" max="8299" width="25.42578125" style="69" customWidth="1"/>
    <col min="8300" max="8300" width="11" style="69" customWidth="1"/>
    <col min="8301" max="8301" width="9.42578125" style="69" customWidth="1"/>
    <col min="8302" max="8302" width="8.28515625" style="69" customWidth="1"/>
    <col min="8303" max="8303" width="6.7109375" style="69" customWidth="1"/>
    <col min="8304" max="8305" width="7.42578125" style="69" customWidth="1"/>
    <col min="8306" max="8306" width="11" style="69" customWidth="1"/>
    <col min="8307" max="8307" width="8" style="69" customWidth="1"/>
    <col min="8308" max="8308" width="10.140625" style="69" customWidth="1"/>
    <col min="8309" max="8310" width="9.85546875" style="69" customWidth="1"/>
    <col min="8311" max="8311" width="9.42578125" style="69" customWidth="1"/>
    <col min="8312" max="8312" width="7.42578125" style="69" customWidth="1"/>
    <col min="8313" max="8313" width="6.7109375" style="69" customWidth="1"/>
    <col min="8314" max="8314" width="7.28515625" style="69" customWidth="1"/>
    <col min="8315" max="8315" width="7" style="69" customWidth="1"/>
    <col min="8316" max="8316" width="6" style="69" customWidth="1"/>
    <col min="8317" max="8317" width="7.28515625" style="69" customWidth="1"/>
    <col min="8318" max="8318" width="11.42578125" style="69"/>
    <col min="8319" max="8319" width="10.140625" style="69" customWidth="1"/>
    <col min="8320" max="8554" width="11.42578125" style="69"/>
    <col min="8555" max="8555" width="25.42578125" style="69" customWidth="1"/>
    <col min="8556" max="8556" width="11" style="69" customWidth="1"/>
    <col min="8557" max="8557" width="9.42578125" style="69" customWidth="1"/>
    <col min="8558" max="8558" width="8.28515625" style="69" customWidth="1"/>
    <col min="8559" max="8559" width="6.7109375" style="69" customWidth="1"/>
    <col min="8560" max="8561" width="7.42578125" style="69" customWidth="1"/>
    <col min="8562" max="8562" width="11" style="69" customWidth="1"/>
    <col min="8563" max="8563" width="8" style="69" customWidth="1"/>
    <col min="8564" max="8564" width="10.140625" style="69" customWidth="1"/>
    <col min="8565" max="8566" width="9.85546875" style="69" customWidth="1"/>
    <col min="8567" max="8567" width="9.42578125" style="69" customWidth="1"/>
    <col min="8568" max="8568" width="7.42578125" style="69" customWidth="1"/>
    <col min="8569" max="8569" width="6.7109375" style="69" customWidth="1"/>
    <col min="8570" max="8570" width="7.28515625" style="69" customWidth="1"/>
    <col min="8571" max="8571" width="7" style="69" customWidth="1"/>
    <col min="8572" max="8572" width="6" style="69" customWidth="1"/>
    <col min="8573" max="8573" width="7.28515625" style="69" customWidth="1"/>
    <col min="8574" max="8574" width="11.42578125" style="69"/>
    <col min="8575" max="8575" width="10.140625" style="69" customWidth="1"/>
    <col min="8576" max="8810" width="11.42578125" style="69"/>
    <col min="8811" max="8811" width="25.42578125" style="69" customWidth="1"/>
    <col min="8812" max="8812" width="11" style="69" customWidth="1"/>
    <col min="8813" max="8813" width="9.42578125" style="69" customWidth="1"/>
    <col min="8814" max="8814" width="8.28515625" style="69" customWidth="1"/>
    <col min="8815" max="8815" width="6.7109375" style="69" customWidth="1"/>
    <col min="8816" max="8817" width="7.42578125" style="69" customWidth="1"/>
    <col min="8818" max="8818" width="11" style="69" customWidth="1"/>
    <col min="8819" max="8819" width="8" style="69" customWidth="1"/>
    <col min="8820" max="8820" width="10.140625" style="69" customWidth="1"/>
    <col min="8821" max="8822" width="9.85546875" style="69" customWidth="1"/>
    <col min="8823" max="8823" width="9.42578125" style="69" customWidth="1"/>
    <col min="8824" max="8824" width="7.42578125" style="69" customWidth="1"/>
    <col min="8825" max="8825" width="6.7109375" style="69" customWidth="1"/>
    <col min="8826" max="8826" width="7.28515625" style="69" customWidth="1"/>
    <col min="8827" max="8827" width="7" style="69" customWidth="1"/>
    <col min="8828" max="8828" width="6" style="69" customWidth="1"/>
    <col min="8829" max="8829" width="7.28515625" style="69" customWidth="1"/>
    <col min="8830" max="8830" width="11.42578125" style="69"/>
    <col min="8831" max="8831" width="10.140625" style="69" customWidth="1"/>
    <col min="8832" max="9066" width="11.42578125" style="69"/>
    <col min="9067" max="9067" width="25.42578125" style="69" customWidth="1"/>
    <col min="9068" max="9068" width="11" style="69" customWidth="1"/>
    <col min="9069" max="9069" width="9.42578125" style="69" customWidth="1"/>
    <col min="9070" max="9070" width="8.28515625" style="69" customWidth="1"/>
    <col min="9071" max="9071" width="6.7109375" style="69" customWidth="1"/>
    <col min="9072" max="9073" width="7.42578125" style="69" customWidth="1"/>
    <col min="9074" max="9074" width="11" style="69" customWidth="1"/>
    <col min="9075" max="9075" width="8" style="69" customWidth="1"/>
    <col min="9076" max="9076" width="10.140625" style="69" customWidth="1"/>
    <col min="9077" max="9078" width="9.85546875" style="69" customWidth="1"/>
    <col min="9079" max="9079" width="9.42578125" style="69" customWidth="1"/>
    <col min="9080" max="9080" width="7.42578125" style="69" customWidth="1"/>
    <col min="9081" max="9081" width="6.7109375" style="69" customWidth="1"/>
    <col min="9082" max="9082" width="7.28515625" style="69" customWidth="1"/>
    <col min="9083" max="9083" width="7" style="69" customWidth="1"/>
    <col min="9084" max="9084" width="6" style="69" customWidth="1"/>
    <col min="9085" max="9085" width="7.28515625" style="69" customWidth="1"/>
    <col min="9086" max="9086" width="11.42578125" style="69"/>
    <col min="9087" max="9087" width="10.140625" style="69" customWidth="1"/>
    <col min="9088" max="9322" width="11.42578125" style="69"/>
    <col min="9323" max="9323" width="25.42578125" style="69" customWidth="1"/>
    <col min="9324" max="9324" width="11" style="69" customWidth="1"/>
    <col min="9325" max="9325" width="9.42578125" style="69" customWidth="1"/>
    <col min="9326" max="9326" width="8.28515625" style="69" customWidth="1"/>
    <col min="9327" max="9327" width="6.7109375" style="69" customWidth="1"/>
    <col min="9328" max="9329" width="7.42578125" style="69" customWidth="1"/>
    <col min="9330" max="9330" width="11" style="69" customWidth="1"/>
    <col min="9331" max="9331" width="8" style="69" customWidth="1"/>
    <col min="9332" max="9332" width="10.140625" style="69" customWidth="1"/>
    <col min="9333" max="9334" width="9.85546875" style="69" customWidth="1"/>
    <col min="9335" max="9335" width="9.42578125" style="69" customWidth="1"/>
    <col min="9336" max="9336" width="7.42578125" style="69" customWidth="1"/>
    <col min="9337" max="9337" width="6.7109375" style="69" customWidth="1"/>
    <col min="9338" max="9338" width="7.28515625" style="69" customWidth="1"/>
    <col min="9339" max="9339" width="7" style="69" customWidth="1"/>
    <col min="9340" max="9340" width="6" style="69" customWidth="1"/>
    <col min="9341" max="9341" width="7.28515625" style="69" customWidth="1"/>
    <col min="9342" max="9342" width="11.42578125" style="69"/>
    <col min="9343" max="9343" width="10.140625" style="69" customWidth="1"/>
    <col min="9344" max="9578" width="11.42578125" style="69"/>
    <col min="9579" max="9579" width="25.42578125" style="69" customWidth="1"/>
    <col min="9580" max="9580" width="11" style="69" customWidth="1"/>
    <col min="9581" max="9581" width="9.42578125" style="69" customWidth="1"/>
    <col min="9582" max="9582" width="8.28515625" style="69" customWidth="1"/>
    <col min="9583" max="9583" width="6.7109375" style="69" customWidth="1"/>
    <col min="9584" max="9585" width="7.42578125" style="69" customWidth="1"/>
    <col min="9586" max="9586" width="11" style="69" customWidth="1"/>
    <col min="9587" max="9587" width="8" style="69" customWidth="1"/>
    <col min="9588" max="9588" width="10.140625" style="69" customWidth="1"/>
    <col min="9589" max="9590" width="9.85546875" style="69" customWidth="1"/>
    <col min="9591" max="9591" width="9.42578125" style="69" customWidth="1"/>
    <col min="9592" max="9592" width="7.42578125" style="69" customWidth="1"/>
    <col min="9593" max="9593" width="6.7109375" style="69" customWidth="1"/>
    <col min="9594" max="9594" width="7.28515625" style="69" customWidth="1"/>
    <col min="9595" max="9595" width="7" style="69" customWidth="1"/>
    <col min="9596" max="9596" width="6" style="69" customWidth="1"/>
    <col min="9597" max="9597" width="7.28515625" style="69" customWidth="1"/>
    <col min="9598" max="9598" width="11.42578125" style="69"/>
    <col min="9599" max="9599" width="10.140625" style="69" customWidth="1"/>
    <col min="9600" max="9834" width="11.42578125" style="69"/>
    <col min="9835" max="9835" width="25.42578125" style="69" customWidth="1"/>
    <col min="9836" max="9836" width="11" style="69" customWidth="1"/>
    <col min="9837" max="9837" width="9.42578125" style="69" customWidth="1"/>
    <col min="9838" max="9838" width="8.28515625" style="69" customWidth="1"/>
    <col min="9839" max="9839" width="6.7109375" style="69" customWidth="1"/>
    <col min="9840" max="9841" width="7.42578125" style="69" customWidth="1"/>
    <col min="9842" max="9842" width="11" style="69" customWidth="1"/>
    <col min="9843" max="9843" width="8" style="69" customWidth="1"/>
    <col min="9844" max="9844" width="10.140625" style="69" customWidth="1"/>
    <col min="9845" max="9846" width="9.85546875" style="69" customWidth="1"/>
    <col min="9847" max="9847" width="9.42578125" style="69" customWidth="1"/>
    <col min="9848" max="9848" width="7.42578125" style="69" customWidth="1"/>
    <col min="9849" max="9849" width="6.7109375" style="69" customWidth="1"/>
    <col min="9850" max="9850" width="7.28515625" style="69" customWidth="1"/>
    <col min="9851" max="9851" width="7" style="69" customWidth="1"/>
    <col min="9852" max="9852" width="6" style="69" customWidth="1"/>
    <col min="9853" max="9853" width="7.28515625" style="69" customWidth="1"/>
    <col min="9854" max="9854" width="11.42578125" style="69"/>
    <col min="9855" max="9855" width="10.140625" style="69" customWidth="1"/>
    <col min="9856" max="10090" width="11.42578125" style="69"/>
    <col min="10091" max="10091" width="25.42578125" style="69" customWidth="1"/>
    <col min="10092" max="10092" width="11" style="69" customWidth="1"/>
    <col min="10093" max="10093" width="9.42578125" style="69" customWidth="1"/>
    <col min="10094" max="10094" width="8.28515625" style="69" customWidth="1"/>
    <col min="10095" max="10095" width="6.7109375" style="69" customWidth="1"/>
    <col min="10096" max="10097" width="7.42578125" style="69" customWidth="1"/>
    <col min="10098" max="10098" width="11" style="69" customWidth="1"/>
    <col min="10099" max="10099" width="8" style="69" customWidth="1"/>
    <col min="10100" max="10100" width="10.140625" style="69" customWidth="1"/>
    <col min="10101" max="10102" width="9.85546875" style="69" customWidth="1"/>
    <col min="10103" max="10103" width="9.42578125" style="69" customWidth="1"/>
    <col min="10104" max="10104" width="7.42578125" style="69" customWidth="1"/>
    <col min="10105" max="10105" width="6.7109375" style="69" customWidth="1"/>
    <col min="10106" max="10106" width="7.28515625" style="69" customWidth="1"/>
    <col min="10107" max="10107" width="7" style="69" customWidth="1"/>
    <col min="10108" max="10108" width="6" style="69" customWidth="1"/>
    <col min="10109" max="10109" width="7.28515625" style="69" customWidth="1"/>
    <col min="10110" max="10110" width="11.42578125" style="69"/>
    <col min="10111" max="10111" width="10.140625" style="69" customWidth="1"/>
    <col min="10112" max="10346" width="11.42578125" style="69"/>
    <col min="10347" max="10347" width="25.42578125" style="69" customWidth="1"/>
    <col min="10348" max="10348" width="11" style="69" customWidth="1"/>
    <col min="10349" max="10349" width="9.42578125" style="69" customWidth="1"/>
    <col min="10350" max="10350" width="8.28515625" style="69" customWidth="1"/>
    <col min="10351" max="10351" width="6.7109375" style="69" customWidth="1"/>
    <col min="10352" max="10353" width="7.42578125" style="69" customWidth="1"/>
    <col min="10354" max="10354" width="11" style="69" customWidth="1"/>
    <col min="10355" max="10355" width="8" style="69" customWidth="1"/>
    <col min="10356" max="10356" width="10.140625" style="69" customWidth="1"/>
    <col min="10357" max="10358" width="9.85546875" style="69" customWidth="1"/>
    <col min="10359" max="10359" width="9.42578125" style="69" customWidth="1"/>
    <col min="10360" max="10360" width="7.42578125" style="69" customWidth="1"/>
    <col min="10361" max="10361" width="6.7109375" style="69" customWidth="1"/>
    <col min="10362" max="10362" width="7.28515625" style="69" customWidth="1"/>
    <col min="10363" max="10363" width="7" style="69" customWidth="1"/>
    <col min="10364" max="10364" width="6" style="69" customWidth="1"/>
    <col min="10365" max="10365" width="7.28515625" style="69" customWidth="1"/>
    <col min="10366" max="10366" width="11.42578125" style="69"/>
    <col min="10367" max="10367" width="10.140625" style="69" customWidth="1"/>
    <col min="10368" max="10602" width="11.42578125" style="69"/>
    <col min="10603" max="10603" width="25.42578125" style="69" customWidth="1"/>
    <col min="10604" max="10604" width="11" style="69" customWidth="1"/>
    <col min="10605" max="10605" width="9.42578125" style="69" customWidth="1"/>
    <col min="10606" max="10606" width="8.28515625" style="69" customWidth="1"/>
    <col min="10607" max="10607" width="6.7109375" style="69" customWidth="1"/>
    <col min="10608" max="10609" width="7.42578125" style="69" customWidth="1"/>
    <col min="10610" max="10610" width="11" style="69" customWidth="1"/>
    <col min="10611" max="10611" width="8" style="69" customWidth="1"/>
    <col min="10612" max="10612" width="10.140625" style="69" customWidth="1"/>
    <col min="10613" max="10614" width="9.85546875" style="69" customWidth="1"/>
    <col min="10615" max="10615" width="9.42578125" style="69" customWidth="1"/>
    <col min="10616" max="10616" width="7.42578125" style="69" customWidth="1"/>
    <col min="10617" max="10617" width="6.7109375" style="69" customWidth="1"/>
    <col min="10618" max="10618" width="7.28515625" style="69" customWidth="1"/>
    <col min="10619" max="10619" width="7" style="69" customWidth="1"/>
    <col min="10620" max="10620" width="6" style="69" customWidth="1"/>
    <col min="10621" max="10621" width="7.28515625" style="69" customWidth="1"/>
    <col min="10622" max="10622" width="11.42578125" style="69"/>
    <col min="10623" max="10623" width="10.140625" style="69" customWidth="1"/>
    <col min="10624" max="10858" width="11.42578125" style="69"/>
    <col min="10859" max="10859" width="25.42578125" style="69" customWidth="1"/>
    <col min="10860" max="10860" width="11" style="69" customWidth="1"/>
    <col min="10861" max="10861" width="9.42578125" style="69" customWidth="1"/>
    <col min="10862" max="10862" width="8.28515625" style="69" customWidth="1"/>
    <col min="10863" max="10863" width="6.7109375" style="69" customWidth="1"/>
    <col min="10864" max="10865" width="7.42578125" style="69" customWidth="1"/>
    <col min="10866" max="10866" width="11" style="69" customWidth="1"/>
    <col min="10867" max="10867" width="8" style="69" customWidth="1"/>
    <col min="10868" max="10868" width="10.140625" style="69" customWidth="1"/>
    <col min="10869" max="10870" width="9.85546875" style="69" customWidth="1"/>
    <col min="10871" max="10871" width="9.42578125" style="69" customWidth="1"/>
    <col min="10872" max="10872" width="7.42578125" style="69" customWidth="1"/>
    <col min="10873" max="10873" width="6.7109375" style="69" customWidth="1"/>
    <col min="10874" max="10874" width="7.28515625" style="69" customWidth="1"/>
    <col min="10875" max="10875" width="7" style="69" customWidth="1"/>
    <col min="10876" max="10876" width="6" style="69" customWidth="1"/>
    <col min="10877" max="10877" width="7.28515625" style="69" customWidth="1"/>
    <col min="10878" max="10878" width="11.42578125" style="69"/>
    <col min="10879" max="10879" width="10.140625" style="69" customWidth="1"/>
    <col min="10880" max="11114" width="11.42578125" style="69"/>
    <col min="11115" max="11115" width="25.42578125" style="69" customWidth="1"/>
    <col min="11116" max="11116" width="11" style="69" customWidth="1"/>
    <col min="11117" max="11117" width="9.42578125" style="69" customWidth="1"/>
    <col min="11118" max="11118" width="8.28515625" style="69" customWidth="1"/>
    <col min="11119" max="11119" width="6.7109375" style="69" customWidth="1"/>
    <col min="11120" max="11121" width="7.42578125" style="69" customWidth="1"/>
    <col min="11122" max="11122" width="11" style="69" customWidth="1"/>
    <col min="11123" max="11123" width="8" style="69" customWidth="1"/>
    <col min="11124" max="11124" width="10.140625" style="69" customWidth="1"/>
    <col min="11125" max="11126" width="9.85546875" style="69" customWidth="1"/>
    <col min="11127" max="11127" width="9.42578125" style="69" customWidth="1"/>
    <col min="11128" max="11128" width="7.42578125" style="69" customWidth="1"/>
    <col min="11129" max="11129" width="6.7109375" style="69" customWidth="1"/>
    <col min="11130" max="11130" width="7.28515625" style="69" customWidth="1"/>
    <col min="11131" max="11131" width="7" style="69" customWidth="1"/>
    <col min="11132" max="11132" width="6" style="69" customWidth="1"/>
    <col min="11133" max="11133" width="7.28515625" style="69" customWidth="1"/>
    <col min="11134" max="11134" width="11.42578125" style="69"/>
    <col min="11135" max="11135" width="10.140625" style="69" customWidth="1"/>
    <col min="11136" max="11370" width="11.42578125" style="69"/>
    <col min="11371" max="11371" width="25.42578125" style="69" customWidth="1"/>
    <col min="11372" max="11372" width="11" style="69" customWidth="1"/>
    <col min="11373" max="11373" width="9.42578125" style="69" customWidth="1"/>
    <col min="11374" max="11374" width="8.28515625" style="69" customWidth="1"/>
    <col min="11375" max="11375" width="6.7109375" style="69" customWidth="1"/>
    <col min="11376" max="11377" width="7.42578125" style="69" customWidth="1"/>
    <col min="11378" max="11378" width="11" style="69" customWidth="1"/>
    <col min="11379" max="11379" width="8" style="69" customWidth="1"/>
    <col min="11380" max="11380" width="10.140625" style="69" customWidth="1"/>
    <col min="11381" max="11382" width="9.85546875" style="69" customWidth="1"/>
    <col min="11383" max="11383" width="9.42578125" style="69" customWidth="1"/>
    <col min="11384" max="11384" width="7.42578125" style="69" customWidth="1"/>
    <col min="11385" max="11385" width="6.7109375" style="69" customWidth="1"/>
    <col min="11386" max="11386" width="7.28515625" style="69" customWidth="1"/>
    <col min="11387" max="11387" width="7" style="69" customWidth="1"/>
    <col min="11388" max="11388" width="6" style="69" customWidth="1"/>
    <col min="11389" max="11389" width="7.28515625" style="69" customWidth="1"/>
    <col min="11390" max="11390" width="11.42578125" style="69"/>
    <col min="11391" max="11391" width="10.140625" style="69" customWidth="1"/>
    <col min="11392" max="11626" width="11.42578125" style="69"/>
    <col min="11627" max="11627" width="25.42578125" style="69" customWidth="1"/>
    <col min="11628" max="11628" width="11" style="69" customWidth="1"/>
    <col min="11629" max="11629" width="9.42578125" style="69" customWidth="1"/>
    <col min="11630" max="11630" width="8.28515625" style="69" customWidth="1"/>
    <col min="11631" max="11631" width="6.7109375" style="69" customWidth="1"/>
    <col min="11632" max="11633" width="7.42578125" style="69" customWidth="1"/>
    <col min="11634" max="11634" width="11" style="69" customWidth="1"/>
    <col min="11635" max="11635" width="8" style="69" customWidth="1"/>
    <col min="11636" max="11636" width="10.140625" style="69" customWidth="1"/>
    <col min="11637" max="11638" width="9.85546875" style="69" customWidth="1"/>
    <col min="11639" max="11639" width="9.42578125" style="69" customWidth="1"/>
    <col min="11640" max="11640" width="7.42578125" style="69" customWidth="1"/>
    <col min="11641" max="11641" width="6.7109375" style="69" customWidth="1"/>
    <col min="11642" max="11642" width="7.28515625" style="69" customWidth="1"/>
    <col min="11643" max="11643" width="7" style="69" customWidth="1"/>
    <col min="11644" max="11644" width="6" style="69" customWidth="1"/>
    <col min="11645" max="11645" width="7.28515625" style="69" customWidth="1"/>
    <col min="11646" max="11646" width="11.42578125" style="69"/>
    <col min="11647" max="11647" width="10.140625" style="69" customWidth="1"/>
    <col min="11648" max="11882" width="11.42578125" style="69"/>
    <col min="11883" max="11883" width="25.42578125" style="69" customWidth="1"/>
    <col min="11884" max="11884" width="11" style="69" customWidth="1"/>
    <col min="11885" max="11885" width="9.42578125" style="69" customWidth="1"/>
    <col min="11886" max="11886" width="8.28515625" style="69" customWidth="1"/>
    <col min="11887" max="11887" width="6.7109375" style="69" customWidth="1"/>
    <col min="11888" max="11889" width="7.42578125" style="69" customWidth="1"/>
    <col min="11890" max="11890" width="11" style="69" customWidth="1"/>
    <col min="11891" max="11891" width="8" style="69" customWidth="1"/>
    <col min="11892" max="11892" width="10.140625" style="69" customWidth="1"/>
    <col min="11893" max="11894" width="9.85546875" style="69" customWidth="1"/>
    <col min="11895" max="11895" width="9.42578125" style="69" customWidth="1"/>
    <col min="11896" max="11896" width="7.42578125" style="69" customWidth="1"/>
    <col min="11897" max="11897" width="6.7109375" style="69" customWidth="1"/>
    <col min="11898" max="11898" width="7.28515625" style="69" customWidth="1"/>
    <col min="11899" max="11899" width="7" style="69" customWidth="1"/>
    <col min="11900" max="11900" width="6" style="69" customWidth="1"/>
    <col min="11901" max="11901" width="7.28515625" style="69" customWidth="1"/>
    <col min="11902" max="11902" width="11.42578125" style="69"/>
    <col min="11903" max="11903" width="10.140625" style="69" customWidth="1"/>
    <col min="11904" max="12138" width="11.42578125" style="69"/>
    <col min="12139" max="12139" width="25.42578125" style="69" customWidth="1"/>
    <col min="12140" max="12140" width="11" style="69" customWidth="1"/>
    <col min="12141" max="12141" width="9.42578125" style="69" customWidth="1"/>
    <col min="12142" max="12142" width="8.28515625" style="69" customWidth="1"/>
    <col min="12143" max="12143" width="6.7109375" style="69" customWidth="1"/>
    <col min="12144" max="12145" width="7.42578125" style="69" customWidth="1"/>
    <col min="12146" max="12146" width="11" style="69" customWidth="1"/>
    <col min="12147" max="12147" width="8" style="69" customWidth="1"/>
    <col min="12148" max="12148" width="10.140625" style="69" customWidth="1"/>
    <col min="12149" max="12150" width="9.85546875" style="69" customWidth="1"/>
    <col min="12151" max="12151" width="9.42578125" style="69" customWidth="1"/>
    <col min="12152" max="12152" width="7.42578125" style="69" customWidth="1"/>
    <col min="12153" max="12153" width="6.7109375" style="69" customWidth="1"/>
    <col min="12154" max="12154" width="7.28515625" style="69" customWidth="1"/>
    <col min="12155" max="12155" width="7" style="69" customWidth="1"/>
    <col min="12156" max="12156" width="6" style="69" customWidth="1"/>
    <col min="12157" max="12157" width="7.28515625" style="69" customWidth="1"/>
    <col min="12158" max="12158" width="11.42578125" style="69"/>
    <col min="12159" max="12159" width="10.140625" style="69" customWidth="1"/>
    <col min="12160" max="12394" width="11.42578125" style="69"/>
    <col min="12395" max="12395" width="25.42578125" style="69" customWidth="1"/>
    <col min="12396" max="12396" width="11" style="69" customWidth="1"/>
    <col min="12397" max="12397" width="9.42578125" style="69" customWidth="1"/>
    <col min="12398" max="12398" width="8.28515625" style="69" customWidth="1"/>
    <col min="12399" max="12399" width="6.7109375" style="69" customWidth="1"/>
    <col min="12400" max="12401" width="7.42578125" style="69" customWidth="1"/>
    <col min="12402" max="12402" width="11" style="69" customWidth="1"/>
    <col min="12403" max="12403" width="8" style="69" customWidth="1"/>
    <col min="12404" max="12404" width="10.140625" style="69" customWidth="1"/>
    <col min="12405" max="12406" width="9.85546875" style="69" customWidth="1"/>
    <col min="12407" max="12407" width="9.42578125" style="69" customWidth="1"/>
    <col min="12408" max="12408" width="7.42578125" style="69" customWidth="1"/>
    <col min="12409" max="12409" width="6.7109375" style="69" customWidth="1"/>
    <col min="12410" max="12410" width="7.28515625" style="69" customWidth="1"/>
    <col min="12411" max="12411" width="7" style="69" customWidth="1"/>
    <col min="12412" max="12412" width="6" style="69" customWidth="1"/>
    <col min="12413" max="12413" width="7.28515625" style="69" customWidth="1"/>
    <col min="12414" max="12414" width="11.42578125" style="69"/>
    <col min="12415" max="12415" width="10.140625" style="69" customWidth="1"/>
    <col min="12416" max="12650" width="11.42578125" style="69"/>
    <col min="12651" max="12651" width="25.42578125" style="69" customWidth="1"/>
    <col min="12652" max="12652" width="11" style="69" customWidth="1"/>
    <col min="12653" max="12653" width="9.42578125" style="69" customWidth="1"/>
    <col min="12654" max="12654" width="8.28515625" style="69" customWidth="1"/>
    <col min="12655" max="12655" width="6.7109375" style="69" customWidth="1"/>
    <col min="12656" max="12657" width="7.42578125" style="69" customWidth="1"/>
    <col min="12658" max="12658" width="11" style="69" customWidth="1"/>
    <col min="12659" max="12659" width="8" style="69" customWidth="1"/>
    <col min="12660" max="12660" width="10.140625" style="69" customWidth="1"/>
    <col min="12661" max="12662" width="9.85546875" style="69" customWidth="1"/>
    <col min="12663" max="12663" width="9.42578125" style="69" customWidth="1"/>
    <col min="12664" max="12664" width="7.42578125" style="69" customWidth="1"/>
    <col min="12665" max="12665" width="6.7109375" style="69" customWidth="1"/>
    <col min="12666" max="12666" width="7.28515625" style="69" customWidth="1"/>
    <col min="12667" max="12667" width="7" style="69" customWidth="1"/>
    <col min="12668" max="12668" width="6" style="69" customWidth="1"/>
    <col min="12669" max="12669" width="7.28515625" style="69" customWidth="1"/>
    <col min="12670" max="12670" width="11.42578125" style="69"/>
    <col min="12671" max="12671" width="10.140625" style="69" customWidth="1"/>
    <col min="12672" max="12906" width="11.42578125" style="69"/>
    <col min="12907" max="12907" width="25.42578125" style="69" customWidth="1"/>
    <col min="12908" max="12908" width="11" style="69" customWidth="1"/>
    <col min="12909" max="12909" width="9.42578125" style="69" customWidth="1"/>
    <col min="12910" max="12910" width="8.28515625" style="69" customWidth="1"/>
    <col min="12911" max="12911" width="6.7109375" style="69" customWidth="1"/>
    <col min="12912" max="12913" width="7.42578125" style="69" customWidth="1"/>
    <col min="12914" max="12914" width="11" style="69" customWidth="1"/>
    <col min="12915" max="12915" width="8" style="69" customWidth="1"/>
    <col min="12916" max="12916" width="10.140625" style="69" customWidth="1"/>
    <col min="12917" max="12918" width="9.85546875" style="69" customWidth="1"/>
    <col min="12919" max="12919" width="9.42578125" style="69" customWidth="1"/>
    <col min="12920" max="12920" width="7.42578125" style="69" customWidth="1"/>
    <col min="12921" max="12921" width="6.7109375" style="69" customWidth="1"/>
    <col min="12922" max="12922" width="7.28515625" style="69" customWidth="1"/>
    <col min="12923" max="12923" width="7" style="69" customWidth="1"/>
    <col min="12924" max="12924" width="6" style="69" customWidth="1"/>
    <col min="12925" max="12925" width="7.28515625" style="69" customWidth="1"/>
    <col min="12926" max="12926" width="11.42578125" style="69"/>
    <col min="12927" max="12927" width="10.140625" style="69" customWidth="1"/>
    <col min="12928" max="13162" width="11.42578125" style="69"/>
    <col min="13163" max="13163" width="25.42578125" style="69" customWidth="1"/>
    <col min="13164" max="13164" width="11" style="69" customWidth="1"/>
    <col min="13165" max="13165" width="9.42578125" style="69" customWidth="1"/>
    <col min="13166" max="13166" width="8.28515625" style="69" customWidth="1"/>
    <col min="13167" max="13167" width="6.7109375" style="69" customWidth="1"/>
    <col min="13168" max="13169" width="7.42578125" style="69" customWidth="1"/>
    <col min="13170" max="13170" width="11" style="69" customWidth="1"/>
    <col min="13171" max="13171" width="8" style="69" customWidth="1"/>
    <col min="13172" max="13172" width="10.140625" style="69" customWidth="1"/>
    <col min="13173" max="13174" width="9.85546875" style="69" customWidth="1"/>
    <col min="13175" max="13175" width="9.42578125" style="69" customWidth="1"/>
    <col min="13176" max="13176" width="7.42578125" style="69" customWidth="1"/>
    <col min="13177" max="13177" width="6.7109375" style="69" customWidth="1"/>
    <col min="13178" max="13178" width="7.28515625" style="69" customWidth="1"/>
    <col min="13179" max="13179" width="7" style="69" customWidth="1"/>
    <col min="13180" max="13180" width="6" style="69" customWidth="1"/>
    <col min="13181" max="13181" width="7.28515625" style="69" customWidth="1"/>
    <col min="13182" max="13182" width="11.42578125" style="69"/>
    <col min="13183" max="13183" width="10.140625" style="69" customWidth="1"/>
    <col min="13184" max="13418" width="11.42578125" style="69"/>
    <col min="13419" max="13419" width="25.42578125" style="69" customWidth="1"/>
    <col min="13420" max="13420" width="11" style="69" customWidth="1"/>
    <col min="13421" max="13421" width="9.42578125" style="69" customWidth="1"/>
    <col min="13422" max="13422" width="8.28515625" style="69" customWidth="1"/>
    <col min="13423" max="13423" width="6.7109375" style="69" customWidth="1"/>
    <col min="13424" max="13425" width="7.42578125" style="69" customWidth="1"/>
    <col min="13426" max="13426" width="11" style="69" customWidth="1"/>
    <col min="13427" max="13427" width="8" style="69" customWidth="1"/>
    <col min="13428" max="13428" width="10.140625" style="69" customWidth="1"/>
    <col min="13429" max="13430" width="9.85546875" style="69" customWidth="1"/>
    <col min="13431" max="13431" width="9.42578125" style="69" customWidth="1"/>
    <col min="13432" max="13432" width="7.42578125" style="69" customWidth="1"/>
    <col min="13433" max="13433" width="6.7109375" style="69" customWidth="1"/>
    <col min="13434" max="13434" width="7.28515625" style="69" customWidth="1"/>
    <col min="13435" max="13435" width="7" style="69" customWidth="1"/>
    <col min="13436" max="13436" width="6" style="69" customWidth="1"/>
    <col min="13437" max="13437" width="7.28515625" style="69" customWidth="1"/>
    <col min="13438" max="13438" width="11.42578125" style="69"/>
    <col min="13439" max="13439" width="10.140625" style="69" customWidth="1"/>
    <col min="13440" max="13674" width="11.42578125" style="69"/>
    <col min="13675" max="13675" width="25.42578125" style="69" customWidth="1"/>
    <col min="13676" max="13676" width="11" style="69" customWidth="1"/>
    <col min="13677" max="13677" width="9.42578125" style="69" customWidth="1"/>
    <col min="13678" max="13678" width="8.28515625" style="69" customWidth="1"/>
    <col min="13679" max="13679" width="6.7109375" style="69" customWidth="1"/>
    <col min="13680" max="13681" width="7.42578125" style="69" customWidth="1"/>
    <col min="13682" max="13682" width="11" style="69" customWidth="1"/>
    <col min="13683" max="13683" width="8" style="69" customWidth="1"/>
    <col min="13684" max="13684" width="10.140625" style="69" customWidth="1"/>
    <col min="13685" max="13686" width="9.85546875" style="69" customWidth="1"/>
    <col min="13687" max="13687" width="9.42578125" style="69" customWidth="1"/>
    <col min="13688" max="13688" width="7.42578125" style="69" customWidth="1"/>
    <col min="13689" max="13689" width="6.7109375" style="69" customWidth="1"/>
    <col min="13690" max="13690" width="7.28515625" style="69" customWidth="1"/>
    <col min="13691" max="13691" width="7" style="69" customWidth="1"/>
    <col min="13692" max="13692" width="6" style="69" customWidth="1"/>
    <col min="13693" max="13693" width="7.28515625" style="69" customWidth="1"/>
    <col min="13694" max="13694" width="11.42578125" style="69"/>
    <col min="13695" max="13695" width="10.140625" style="69" customWidth="1"/>
    <col min="13696" max="13930" width="11.42578125" style="69"/>
    <col min="13931" max="13931" width="25.42578125" style="69" customWidth="1"/>
    <col min="13932" max="13932" width="11" style="69" customWidth="1"/>
    <col min="13933" max="13933" width="9.42578125" style="69" customWidth="1"/>
    <col min="13934" max="13934" width="8.28515625" style="69" customWidth="1"/>
    <col min="13935" max="13935" width="6.7109375" style="69" customWidth="1"/>
    <col min="13936" max="13937" width="7.42578125" style="69" customWidth="1"/>
    <col min="13938" max="13938" width="11" style="69" customWidth="1"/>
    <col min="13939" max="13939" width="8" style="69" customWidth="1"/>
    <col min="13940" max="13940" width="10.140625" style="69" customWidth="1"/>
    <col min="13941" max="13942" width="9.85546875" style="69" customWidth="1"/>
    <col min="13943" max="13943" width="9.42578125" style="69" customWidth="1"/>
    <col min="13944" max="13944" width="7.42578125" style="69" customWidth="1"/>
    <col min="13945" max="13945" width="6.7109375" style="69" customWidth="1"/>
    <col min="13946" max="13946" width="7.28515625" style="69" customWidth="1"/>
    <col min="13947" max="13947" width="7" style="69" customWidth="1"/>
    <col min="13948" max="13948" width="6" style="69" customWidth="1"/>
    <col min="13949" max="13949" width="7.28515625" style="69" customWidth="1"/>
    <col min="13950" max="13950" width="11.42578125" style="69"/>
    <col min="13951" max="13951" width="10.140625" style="69" customWidth="1"/>
    <col min="13952" max="14186" width="11.42578125" style="69"/>
    <col min="14187" max="14187" width="25.42578125" style="69" customWidth="1"/>
    <col min="14188" max="14188" width="11" style="69" customWidth="1"/>
    <col min="14189" max="14189" width="9.42578125" style="69" customWidth="1"/>
    <col min="14190" max="14190" width="8.28515625" style="69" customWidth="1"/>
    <col min="14191" max="14191" width="6.7109375" style="69" customWidth="1"/>
    <col min="14192" max="14193" width="7.42578125" style="69" customWidth="1"/>
    <col min="14194" max="14194" width="11" style="69" customWidth="1"/>
    <col min="14195" max="14195" width="8" style="69" customWidth="1"/>
    <col min="14196" max="14196" width="10.140625" style="69" customWidth="1"/>
    <col min="14197" max="14198" width="9.85546875" style="69" customWidth="1"/>
    <col min="14199" max="14199" width="9.42578125" style="69" customWidth="1"/>
    <col min="14200" max="14200" width="7.42578125" style="69" customWidth="1"/>
    <col min="14201" max="14201" width="6.7109375" style="69" customWidth="1"/>
    <col min="14202" max="14202" width="7.28515625" style="69" customWidth="1"/>
    <col min="14203" max="14203" width="7" style="69" customWidth="1"/>
    <col min="14204" max="14204" width="6" style="69" customWidth="1"/>
    <col min="14205" max="14205" width="7.28515625" style="69" customWidth="1"/>
    <col min="14206" max="14206" width="11.42578125" style="69"/>
    <col min="14207" max="14207" width="10.140625" style="69" customWidth="1"/>
    <col min="14208" max="14442" width="11.42578125" style="69"/>
    <col min="14443" max="14443" width="25.42578125" style="69" customWidth="1"/>
    <col min="14444" max="14444" width="11" style="69" customWidth="1"/>
    <col min="14445" max="14445" width="9.42578125" style="69" customWidth="1"/>
    <col min="14446" max="14446" width="8.28515625" style="69" customWidth="1"/>
    <col min="14447" max="14447" width="6.7109375" style="69" customWidth="1"/>
    <col min="14448" max="14449" width="7.42578125" style="69" customWidth="1"/>
    <col min="14450" max="14450" width="11" style="69" customWidth="1"/>
    <col min="14451" max="14451" width="8" style="69" customWidth="1"/>
    <col min="14452" max="14452" width="10.140625" style="69" customWidth="1"/>
    <col min="14453" max="14454" width="9.85546875" style="69" customWidth="1"/>
    <col min="14455" max="14455" width="9.42578125" style="69" customWidth="1"/>
    <col min="14456" max="14456" width="7.42578125" style="69" customWidth="1"/>
    <col min="14457" max="14457" width="6.7109375" style="69" customWidth="1"/>
    <col min="14458" max="14458" width="7.28515625" style="69" customWidth="1"/>
    <col min="14459" max="14459" width="7" style="69" customWidth="1"/>
    <col min="14460" max="14460" width="6" style="69" customWidth="1"/>
    <col min="14461" max="14461" width="7.28515625" style="69" customWidth="1"/>
    <col min="14462" max="14462" width="11.42578125" style="69"/>
    <col min="14463" max="14463" width="10.140625" style="69" customWidth="1"/>
    <col min="14464" max="14698" width="11.42578125" style="69"/>
    <col min="14699" max="14699" width="25.42578125" style="69" customWidth="1"/>
    <col min="14700" max="14700" width="11" style="69" customWidth="1"/>
    <col min="14701" max="14701" width="9.42578125" style="69" customWidth="1"/>
    <col min="14702" max="14702" width="8.28515625" style="69" customWidth="1"/>
    <col min="14703" max="14703" width="6.7109375" style="69" customWidth="1"/>
    <col min="14704" max="14705" width="7.42578125" style="69" customWidth="1"/>
    <col min="14706" max="14706" width="11" style="69" customWidth="1"/>
    <col min="14707" max="14707" width="8" style="69" customWidth="1"/>
    <col min="14708" max="14708" width="10.140625" style="69" customWidth="1"/>
    <col min="14709" max="14710" width="9.85546875" style="69" customWidth="1"/>
    <col min="14711" max="14711" width="9.42578125" style="69" customWidth="1"/>
    <col min="14712" max="14712" width="7.42578125" style="69" customWidth="1"/>
    <col min="14713" max="14713" width="6.7109375" style="69" customWidth="1"/>
    <col min="14714" max="14714" width="7.28515625" style="69" customWidth="1"/>
    <col min="14715" max="14715" width="7" style="69" customWidth="1"/>
    <col min="14716" max="14716" width="6" style="69" customWidth="1"/>
    <col min="14717" max="14717" width="7.28515625" style="69" customWidth="1"/>
    <col min="14718" max="14718" width="11.42578125" style="69"/>
    <col min="14719" max="14719" width="10.140625" style="69" customWidth="1"/>
    <col min="14720" max="14954" width="11.42578125" style="69"/>
    <col min="14955" max="14955" width="25.42578125" style="69" customWidth="1"/>
    <col min="14956" max="14956" width="11" style="69" customWidth="1"/>
    <col min="14957" max="14957" width="9.42578125" style="69" customWidth="1"/>
    <col min="14958" max="14958" width="8.28515625" style="69" customWidth="1"/>
    <col min="14959" max="14959" width="6.7109375" style="69" customWidth="1"/>
    <col min="14960" max="14961" width="7.42578125" style="69" customWidth="1"/>
    <col min="14962" max="14962" width="11" style="69" customWidth="1"/>
    <col min="14963" max="14963" width="8" style="69" customWidth="1"/>
    <col min="14964" max="14964" width="10.140625" style="69" customWidth="1"/>
    <col min="14965" max="14966" width="9.85546875" style="69" customWidth="1"/>
    <col min="14967" max="14967" width="9.42578125" style="69" customWidth="1"/>
    <col min="14968" max="14968" width="7.42578125" style="69" customWidth="1"/>
    <col min="14969" max="14969" width="6.7109375" style="69" customWidth="1"/>
    <col min="14970" max="14970" width="7.28515625" style="69" customWidth="1"/>
    <col min="14971" max="14971" width="7" style="69" customWidth="1"/>
    <col min="14972" max="14972" width="6" style="69" customWidth="1"/>
    <col min="14973" max="14973" width="7.28515625" style="69" customWidth="1"/>
    <col min="14974" max="14974" width="11.42578125" style="69"/>
    <col min="14975" max="14975" width="10.140625" style="69" customWidth="1"/>
    <col min="14976" max="15210" width="11.42578125" style="69"/>
    <col min="15211" max="15211" width="25.42578125" style="69" customWidth="1"/>
    <col min="15212" max="15212" width="11" style="69" customWidth="1"/>
    <col min="15213" max="15213" width="9.42578125" style="69" customWidth="1"/>
    <col min="15214" max="15214" width="8.28515625" style="69" customWidth="1"/>
    <col min="15215" max="15215" width="6.7109375" style="69" customWidth="1"/>
    <col min="15216" max="15217" width="7.42578125" style="69" customWidth="1"/>
    <col min="15218" max="15218" width="11" style="69" customWidth="1"/>
    <col min="15219" max="15219" width="8" style="69" customWidth="1"/>
    <col min="15220" max="15220" width="10.140625" style="69" customWidth="1"/>
    <col min="15221" max="15222" width="9.85546875" style="69" customWidth="1"/>
    <col min="15223" max="15223" width="9.42578125" style="69" customWidth="1"/>
    <col min="15224" max="15224" width="7.42578125" style="69" customWidth="1"/>
    <col min="15225" max="15225" width="6.7109375" style="69" customWidth="1"/>
    <col min="15226" max="15226" width="7.28515625" style="69" customWidth="1"/>
    <col min="15227" max="15227" width="7" style="69" customWidth="1"/>
    <col min="15228" max="15228" width="6" style="69" customWidth="1"/>
    <col min="15229" max="15229" width="7.28515625" style="69" customWidth="1"/>
    <col min="15230" max="15230" width="11.42578125" style="69"/>
    <col min="15231" max="15231" width="10.140625" style="69" customWidth="1"/>
    <col min="15232" max="15466" width="11.42578125" style="69"/>
    <col min="15467" max="15467" width="25.42578125" style="69" customWidth="1"/>
    <col min="15468" max="15468" width="11" style="69" customWidth="1"/>
    <col min="15469" max="15469" width="9.42578125" style="69" customWidth="1"/>
    <col min="15470" max="15470" width="8.28515625" style="69" customWidth="1"/>
    <col min="15471" max="15471" width="6.7109375" style="69" customWidth="1"/>
    <col min="15472" max="15473" width="7.42578125" style="69" customWidth="1"/>
    <col min="15474" max="15474" width="11" style="69" customWidth="1"/>
    <col min="15475" max="15475" width="8" style="69" customWidth="1"/>
    <col min="15476" max="15476" width="10.140625" style="69" customWidth="1"/>
    <col min="15477" max="15478" width="9.85546875" style="69" customWidth="1"/>
    <col min="15479" max="15479" width="9.42578125" style="69" customWidth="1"/>
    <col min="15480" max="15480" width="7.42578125" style="69" customWidth="1"/>
    <col min="15481" max="15481" width="6.7109375" style="69" customWidth="1"/>
    <col min="15482" max="15482" width="7.28515625" style="69" customWidth="1"/>
    <col min="15483" max="15483" width="7" style="69" customWidth="1"/>
    <col min="15484" max="15484" width="6" style="69" customWidth="1"/>
    <col min="15485" max="15485" width="7.28515625" style="69" customWidth="1"/>
    <col min="15486" max="15486" width="11.42578125" style="69"/>
    <col min="15487" max="15487" width="10.140625" style="69" customWidth="1"/>
    <col min="15488" max="15722" width="11.42578125" style="69"/>
    <col min="15723" max="15723" width="25.42578125" style="69" customWidth="1"/>
    <col min="15724" max="15724" width="11" style="69" customWidth="1"/>
    <col min="15725" max="15725" width="9.42578125" style="69" customWidth="1"/>
    <col min="15726" max="15726" width="8.28515625" style="69" customWidth="1"/>
    <col min="15727" max="15727" width="6.7109375" style="69" customWidth="1"/>
    <col min="15728" max="15729" width="7.42578125" style="69" customWidth="1"/>
    <col min="15730" max="15730" width="11" style="69" customWidth="1"/>
    <col min="15731" max="15731" width="8" style="69" customWidth="1"/>
    <col min="15732" max="15732" width="10.140625" style="69" customWidth="1"/>
    <col min="15733" max="15734" width="9.85546875" style="69" customWidth="1"/>
    <col min="15735" max="15735" width="9.42578125" style="69" customWidth="1"/>
    <col min="15736" max="15736" width="7.42578125" style="69" customWidth="1"/>
    <col min="15737" max="15737" width="6.7109375" style="69" customWidth="1"/>
    <col min="15738" max="15738" width="7.28515625" style="69" customWidth="1"/>
    <col min="15739" max="15739" width="7" style="69" customWidth="1"/>
    <col min="15740" max="15740" width="6" style="69" customWidth="1"/>
    <col min="15741" max="15741" width="7.28515625" style="69" customWidth="1"/>
    <col min="15742" max="15742" width="11.42578125" style="69"/>
    <col min="15743" max="15743" width="10.140625" style="69" customWidth="1"/>
    <col min="15744" max="15978" width="11.42578125" style="69"/>
    <col min="15979" max="15979" width="25.42578125" style="69" customWidth="1"/>
    <col min="15980" max="15980" width="11" style="69" customWidth="1"/>
    <col min="15981" max="15981" width="9.42578125" style="69" customWidth="1"/>
    <col min="15982" max="15982" width="8.28515625" style="69" customWidth="1"/>
    <col min="15983" max="15983" width="6.7109375" style="69" customWidth="1"/>
    <col min="15984" max="15985" width="7.42578125" style="69" customWidth="1"/>
    <col min="15986" max="15986" width="11" style="69" customWidth="1"/>
    <col min="15987" max="15987" width="8" style="69" customWidth="1"/>
    <col min="15988" max="15988" width="10.140625" style="69" customWidth="1"/>
    <col min="15989" max="15990" width="9.85546875" style="69" customWidth="1"/>
    <col min="15991" max="15991" width="9.42578125" style="69" customWidth="1"/>
    <col min="15992" max="15992" width="7.42578125" style="69" customWidth="1"/>
    <col min="15993" max="15993" width="6.7109375" style="69" customWidth="1"/>
    <col min="15994" max="15994" width="7.28515625" style="69" customWidth="1"/>
    <col min="15995" max="15995" width="7" style="69" customWidth="1"/>
    <col min="15996" max="15996" width="6" style="69" customWidth="1"/>
    <col min="15997" max="15997" width="7.28515625" style="69" customWidth="1"/>
    <col min="15998" max="15998" width="11.42578125" style="69"/>
    <col min="15999" max="15999" width="10.140625" style="69" customWidth="1"/>
    <col min="16000" max="16235" width="11.42578125" style="69"/>
    <col min="16236" max="16384" width="10.85546875" style="69" customWidth="1"/>
  </cols>
  <sheetData>
    <row r="2" spans="2:10">
      <c r="B2" s="70" t="s">
        <v>128</v>
      </c>
      <c r="C2" s="70" t="s">
        <v>139</v>
      </c>
      <c r="D2" s="71" t="s">
        <v>160</v>
      </c>
      <c r="F2" s="174" t="s">
        <v>177</v>
      </c>
      <c r="G2" s="174"/>
      <c r="H2" s="174"/>
      <c r="I2" s="174"/>
      <c r="J2" s="174"/>
    </row>
    <row r="3" spans="2:10">
      <c r="B3" s="72" t="s">
        <v>112</v>
      </c>
      <c r="C3" s="73">
        <v>7.0830000000000002</v>
      </c>
      <c r="D3" s="73">
        <v>8.7251904505492437</v>
      </c>
    </row>
    <row r="4" spans="2:10">
      <c r="B4" s="72" t="s">
        <v>134</v>
      </c>
      <c r="C4" s="73">
        <v>5.8310000000000013</v>
      </c>
      <c r="D4" s="73">
        <v>7.8014446506307378</v>
      </c>
    </row>
    <row r="5" spans="2:10">
      <c r="B5" s="72" t="s">
        <v>93</v>
      </c>
      <c r="C5" s="73">
        <v>6.2420000000000009</v>
      </c>
      <c r="D5" s="73">
        <v>7.677869959317964</v>
      </c>
    </row>
    <row r="6" spans="2:10">
      <c r="B6" s="72" t="s">
        <v>132</v>
      </c>
      <c r="C6" s="73">
        <v>6.4560000000000004</v>
      </c>
      <c r="D6" s="73">
        <v>7.6680248696278079</v>
      </c>
    </row>
    <row r="7" spans="2:10">
      <c r="B7" s="72" t="s">
        <v>101</v>
      </c>
      <c r="C7" s="73">
        <v>5.8869999999999996</v>
      </c>
      <c r="D7" s="73">
        <v>7.6429677225879278</v>
      </c>
    </row>
    <row r="8" spans="2:10">
      <c r="B8" s="72" t="s">
        <v>129</v>
      </c>
      <c r="C8" s="73">
        <v>5.7569999999999997</v>
      </c>
      <c r="D8" s="73">
        <v>7.5566956223199986</v>
      </c>
    </row>
    <row r="9" spans="2:10">
      <c r="B9" s="72" t="s">
        <v>92</v>
      </c>
      <c r="C9" s="73">
        <v>5.5069999999999997</v>
      </c>
      <c r="D9" s="73">
        <v>7.2264232960769652</v>
      </c>
    </row>
    <row r="10" spans="2:10">
      <c r="B10" s="72" t="s">
        <v>133</v>
      </c>
      <c r="C10" s="73">
        <v>5.7940000000000005</v>
      </c>
      <c r="D10" s="73">
        <v>7.1324378707959637</v>
      </c>
    </row>
    <row r="11" spans="2:10">
      <c r="B11" s="72" t="s">
        <v>85</v>
      </c>
      <c r="C11" s="73">
        <v>3.96</v>
      </c>
      <c r="D11" s="73">
        <v>7.0029464044297889</v>
      </c>
    </row>
    <row r="12" spans="2:10">
      <c r="B12" s="72" t="s">
        <v>109</v>
      </c>
      <c r="C12" s="73">
        <v>4.8629999999999995</v>
      </c>
      <c r="D12" s="73">
        <v>7.0408701491369241</v>
      </c>
    </row>
    <row r="13" spans="2:10">
      <c r="B13" s="72" t="s">
        <v>131</v>
      </c>
      <c r="C13" s="73">
        <v>7.2</v>
      </c>
      <c r="D13" s="73">
        <v>6.8208103459097833</v>
      </c>
    </row>
    <row r="14" spans="2:10">
      <c r="B14" s="72" t="s">
        <v>106</v>
      </c>
      <c r="C14" s="73">
        <v>3.7389999999999999</v>
      </c>
      <c r="D14" s="73">
        <v>6.5600773332987545</v>
      </c>
    </row>
    <row r="15" spans="2:10">
      <c r="B15" s="72" t="s">
        <v>96</v>
      </c>
      <c r="C15" s="73">
        <v>4.5270000000000001</v>
      </c>
      <c r="D15" s="73">
        <v>6.6046468986518869</v>
      </c>
    </row>
    <row r="16" spans="2:10">
      <c r="B16" s="72" t="s">
        <v>115</v>
      </c>
      <c r="C16" s="73">
        <v>5.5790000000000006</v>
      </c>
      <c r="D16" s="73">
        <v>6.4916002351269473</v>
      </c>
    </row>
    <row r="17" spans="2:6">
      <c r="B17" s="72" t="s">
        <v>108</v>
      </c>
      <c r="C17" s="73">
        <v>4.8250000000000002</v>
      </c>
      <c r="D17" s="73">
        <v>5.8893817661925683</v>
      </c>
    </row>
    <row r="18" spans="2:6">
      <c r="B18" s="72" t="s">
        <v>86</v>
      </c>
      <c r="C18" s="73">
        <v>4.6980000000000004</v>
      </c>
      <c r="D18" s="73">
        <v>5.6594717307330846</v>
      </c>
    </row>
    <row r="19" spans="2:6">
      <c r="B19" s="72" t="s">
        <v>111</v>
      </c>
      <c r="C19" s="73">
        <v>5.6870000000000003</v>
      </c>
      <c r="D19" s="73">
        <v>5.6814207532618992</v>
      </c>
    </row>
    <row r="20" spans="2:6">
      <c r="B20" s="72" t="s">
        <v>98</v>
      </c>
      <c r="C20" s="73">
        <v>4.1749999999999998</v>
      </c>
      <c r="D20" s="73">
        <v>5.6556261890969388</v>
      </c>
    </row>
    <row r="21" spans="2:6">
      <c r="B21" s="72" t="s">
        <v>88</v>
      </c>
      <c r="C21" s="73">
        <v>4.843</v>
      </c>
      <c r="D21" s="73">
        <v>5.5013614636071395</v>
      </c>
      <c r="F21" s="69" t="s">
        <v>163</v>
      </c>
    </row>
    <row r="22" spans="2:6">
      <c r="B22" s="72" t="s">
        <v>97</v>
      </c>
      <c r="C22" s="73">
        <v>6.1129999999999995</v>
      </c>
      <c r="D22" s="73">
        <v>5.4687294077873254</v>
      </c>
      <c r="F22" t="s">
        <v>201</v>
      </c>
    </row>
    <row r="23" spans="2:6">
      <c r="B23" s="72" t="s">
        <v>130</v>
      </c>
      <c r="C23" s="73">
        <v>6.6710000000000012</v>
      </c>
      <c r="D23" s="73">
        <v>4.8096568615385271</v>
      </c>
      <c r="F23" t="s">
        <v>202</v>
      </c>
    </row>
    <row r="24" spans="2:6">
      <c r="B24" s="72" t="s">
        <v>22</v>
      </c>
      <c r="C24" s="73">
        <v>5.9670000000000005</v>
      </c>
      <c r="D24" s="73">
        <v>4.1855915361567568</v>
      </c>
      <c r="F24" t="s">
        <v>203</v>
      </c>
    </row>
    <row r="26" spans="2:6">
      <c r="B26" s="72"/>
      <c r="C26" s="73"/>
      <c r="D26" s="73"/>
    </row>
    <row r="27" spans="2:6">
      <c r="B27" s="72"/>
      <c r="C27" s="73"/>
      <c r="D27" s="73"/>
    </row>
    <row r="28" spans="2:6">
      <c r="B28" s="72"/>
      <c r="C28" s="73"/>
      <c r="D28" s="73"/>
    </row>
    <row r="29" spans="2:6">
      <c r="B29" s="72"/>
      <c r="C29" s="73"/>
      <c r="D29" s="73"/>
    </row>
    <row r="30" spans="2:6">
      <c r="B30" s="72"/>
      <c r="C30" s="73"/>
      <c r="D30" s="73"/>
    </row>
    <row r="31" spans="2:6">
      <c r="B31" s="72"/>
      <c r="C31" s="73"/>
      <c r="D31" s="73"/>
    </row>
    <row r="32" spans="2:6">
      <c r="B32" s="72"/>
      <c r="C32" s="73"/>
      <c r="D32" s="73"/>
    </row>
    <row r="33" spans="2:4">
      <c r="B33" s="72"/>
      <c r="C33" s="73"/>
      <c r="D33" s="73"/>
    </row>
    <row r="34" spans="2:4">
      <c r="B34" s="72"/>
      <c r="C34" s="73"/>
      <c r="D34" s="73"/>
    </row>
    <row r="35" spans="2:4">
      <c r="B35" s="72"/>
      <c r="C35" s="73"/>
      <c r="D35" s="73"/>
    </row>
    <row r="36" spans="2:4">
      <c r="B36" s="72"/>
      <c r="C36" s="73"/>
      <c r="D36" s="73"/>
    </row>
    <row r="37" spans="2:4">
      <c r="B37" s="72"/>
      <c r="C37" s="73"/>
      <c r="D37" s="73"/>
    </row>
    <row r="38" spans="2:4">
      <c r="B38" s="72"/>
      <c r="C38" s="73"/>
      <c r="D38" s="73"/>
    </row>
    <row r="39" spans="2:4">
      <c r="D39" s="75"/>
    </row>
    <row r="76" spans="12:13">
      <c r="L76" s="69" t="s">
        <v>29</v>
      </c>
      <c r="M76" s="74"/>
    </row>
    <row r="77" spans="12:13">
      <c r="L77" s="69" t="s">
        <v>83</v>
      </c>
    </row>
    <row r="78" spans="12:13">
      <c r="L78" s="69" t="s">
        <v>84</v>
      </c>
    </row>
    <row r="79" spans="12:13">
      <c r="L79" s="69" t="s">
        <v>117</v>
      </c>
    </row>
    <row r="80" spans="12:13">
      <c r="L80" s="69" t="s">
        <v>85</v>
      </c>
    </row>
    <row r="81" spans="12:12">
      <c r="L81" s="69" t="s">
        <v>86</v>
      </c>
    </row>
    <row r="82" spans="12:12">
      <c r="L82" s="69" t="s">
        <v>87</v>
      </c>
    </row>
    <row r="83" spans="12:12">
      <c r="L83" s="69" t="s">
        <v>88</v>
      </c>
    </row>
    <row r="84" spans="12:12">
      <c r="L84" s="69" t="s">
        <v>89</v>
      </c>
    </row>
    <row r="85" spans="12:12">
      <c r="L85" s="69" t="s">
        <v>90</v>
      </c>
    </row>
    <row r="86" spans="12:12">
      <c r="L86" s="69" t="s">
        <v>22</v>
      </c>
    </row>
    <row r="87" spans="12:12">
      <c r="L87" s="69" t="s">
        <v>91</v>
      </c>
    </row>
    <row r="88" spans="12:12">
      <c r="L88" s="69" t="s">
        <v>92</v>
      </c>
    </row>
    <row r="89" spans="12:12">
      <c r="L89" s="69" t="s">
        <v>93</v>
      </c>
    </row>
    <row r="90" spans="12:12">
      <c r="L90" s="69" t="s">
        <v>94</v>
      </c>
    </row>
    <row r="91" spans="12:12">
      <c r="L91" s="69" t="s">
        <v>95</v>
      </c>
    </row>
    <row r="92" spans="12:12">
      <c r="L92" s="69" t="s">
        <v>96</v>
      </c>
    </row>
    <row r="93" spans="12:12">
      <c r="L93" s="69" t="s">
        <v>97</v>
      </c>
    </row>
    <row r="94" spans="12:12">
      <c r="L94" s="69" t="s">
        <v>98</v>
      </c>
    </row>
    <row r="95" spans="12:12">
      <c r="L95" s="69" t="s">
        <v>99</v>
      </c>
    </row>
    <row r="96" spans="12:12">
      <c r="L96" s="69" t="s">
        <v>100</v>
      </c>
    </row>
    <row r="97" spans="12:12">
      <c r="L97" s="69" t="s">
        <v>101</v>
      </c>
    </row>
    <row r="98" spans="12:12">
      <c r="L98" s="69" t="s">
        <v>102</v>
      </c>
    </row>
    <row r="99" spans="12:12">
      <c r="L99" s="69" t="s">
        <v>103</v>
      </c>
    </row>
    <row r="100" spans="12:12">
      <c r="L100" s="69" t="s">
        <v>104</v>
      </c>
    </row>
    <row r="101" spans="12:12">
      <c r="L101" s="69" t="s">
        <v>105</v>
      </c>
    </row>
    <row r="102" spans="12:12">
      <c r="L102" s="69" t="s">
        <v>106</v>
      </c>
    </row>
    <row r="103" spans="12:12">
      <c r="L103" s="69" t="s">
        <v>107</v>
      </c>
    </row>
    <row r="104" spans="12:12">
      <c r="L104" s="69" t="s">
        <v>108</v>
      </c>
    </row>
    <row r="105" spans="12:12">
      <c r="L105" s="69" t="s">
        <v>109</v>
      </c>
    </row>
    <row r="106" spans="12:12">
      <c r="L106" s="69" t="s">
        <v>110</v>
      </c>
    </row>
    <row r="107" spans="12:12">
      <c r="L107" s="69" t="s">
        <v>111</v>
      </c>
    </row>
    <row r="108" spans="12:12">
      <c r="L108" s="69" t="s">
        <v>112</v>
      </c>
    </row>
    <row r="109" spans="12:12">
      <c r="L109" s="69" t="s">
        <v>113</v>
      </c>
    </row>
    <row r="110" spans="12:12">
      <c r="L110" s="69" t="s">
        <v>114</v>
      </c>
    </row>
    <row r="111" spans="12:12">
      <c r="L111" s="69" t="s">
        <v>115</v>
      </c>
    </row>
    <row r="112" spans="12:12">
      <c r="L112" s="69" t="s">
        <v>116</v>
      </c>
    </row>
    <row r="113" spans="12:12">
      <c r="L113" s="69" t="s">
        <v>155</v>
      </c>
    </row>
  </sheetData>
  <mergeCells count="1">
    <mergeCell ref="F2:J2"/>
  </mergeCells>
  <phoneticPr fontId="15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topLeftCell="A28" workbookViewId="0">
      <selection activeCell="J39" sqref="J39"/>
    </sheetView>
  </sheetViews>
  <sheetFormatPr defaultColWidth="11.42578125" defaultRowHeight="15"/>
  <cols>
    <col min="1" max="1" width="7.42578125" customWidth="1"/>
    <col min="2" max="2" width="23.7109375" bestFit="1" customWidth="1"/>
    <col min="3" max="4" width="11.42578125" style="10"/>
    <col min="5" max="5" width="8" customWidth="1"/>
  </cols>
  <sheetData>
    <row r="2" spans="2:9" ht="18.75">
      <c r="B2" s="113"/>
      <c r="C2" s="11" t="s">
        <v>25</v>
      </c>
      <c r="D2" s="11" t="s">
        <v>26</v>
      </c>
      <c r="I2" s="115" t="s">
        <v>178</v>
      </c>
    </row>
    <row r="3" spans="2:9">
      <c r="B3" s="3" t="s">
        <v>83</v>
      </c>
      <c r="C3" s="9">
        <v>7.3422220146275059</v>
      </c>
      <c r="D3" s="9">
        <v>4.57653682900769</v>
      </c>
      <c r="F3" s="114"/>
    </row>
    <row r="4" spans="2:9">
      <c r="B4" s="3" t="s">
        <v>84</v>
      </c>
      <c r="C4" s="9">
        <v>7.4744360417086888</v>
      </c>
      <c r="D4" s="9">
        <v>7.7030914727399802</v>
      </c>
    </row>
    <row r="5" spans="2:9">
      <c r="B5" s="3" t="s">
        <v>85</v>
      </c>
      <c r="C5" s="9">
        <v>7.4427327119874969</v>
      </c>
      <c r="D5" s="9">
        <v>5.3209397765785873</v>
      </c>
    </row>
    <row r="6" spans="2:9">
      <c r="B6" s="3" t="s">
        <v>86</v>
      </c>
      <c r="C6" s="9">
        <v>5.5156474559603517</v>
      </c>
      <c r="D6" s="9">
        <v>6.45607864214589</v>
      </c>
    </row>
    <row r="7" spans="2:9">
      <c r="B7" s="3" t="s">
        <v>87</v>
      </c>
      <c r="C7" s="9">
        <v>5.8085085844703777</v>
      </c>
      <c r="D7" s="9">
        <v>6.1626036745074826</v>
      </c>
    </row>
    <row r="8" spans="2:9">
      <c r="B8" s="3" t="s">
        <v>88</v>
      </c>
      <c r="C8" s="9">
        <v>6.3337385741343271</v>
      </c>
      <c r="D8" s="9">
        <v>4.7915617432382556</v>
      </c>
    </row>
    <row r="9" spans="2:9">
      <c r="B9" s="3" t="s">
        <v>89</v>
      </c>
      <c r="C9" s="9">
        <v>5.9450262853438458</v>
      </c>
      <c r="D9" s="9">
        <v>6.8663050212832033</v>
      </c>
    </row>
    <row r="10" spans="2:9">
      <c r="B10" s="3" t="s">
        <v>22</v>
      </c>
      <c r="C10" s="9">
        <v>5.3983304088649975</v>
      </c>
      <c r="D10" s="9">
        <v>4.1374519063809077</v>
      </c>
    </row>
    <row r="11" spans="2:9">
      <c r="B11" s="3" t="s">
        <v>91</v>
      </c>
      <c r="C11" s="9">
        <v>2.8036478185641331</v>
      </c>
      <c r="D11" s="9">
        <v>3.2952657815662385</v>
      </c>
    </row>
    <row r="12" spans="2:9">
      <c r="B12" s="3" t="s">
        <v>92</v>
      </c>
      <c r="C12" s="9">
        <v>7.5803746084678512</v>
      </c>
      <c r="D12" s="9">
        <v>6.9713987747493738</v>
      </c>
    </row>
    <row r="13" spans="2:9">
      <c r="B13" s="3" t="s">
        <v>93</v>
      </c>
      <c r="C13" s="9">
        <v>8.202034302923499</v>
      </c>
      <c r="D13" s="9">
        <v>7.1294231317771732</v>
      </c>
    </row>
    <row r="14" spans="2:9">
      <c r="B14" s="3" t="s">
        <v>94</v>
      </c>
      <c r="C14" s="9">
        <v>4.6796427792904929</v>
      </c>
      <c r="D14" s="9">
        <v>5.4452026388746333</v>
      </c>
    </row>
    <row r="15" spans="2:9">
      <c r="B15" s="3" t="s">
        <v>95</v>
      </c>
      <c r="C15" s="9">
        <v>6.6586352499090333</v>
      </c>
      <c r="D15" s="9">
        <v>7.1302202732483231</v>
      </c>
    </row>
    <row r="16" spans="2:9">
      <c r="B16" s="3" t="s">
        <v>96</v>
      </c>
      <c r="C16" s="9">
        <v>6.5636223017790982</v>
      </c>
      <c r="D16" s="9">
        <v>6.6486180619343873</v>
      </c>
    </row>
    <row r="17" spans="2:4">
      <c r="B17" s="3" t="s">
        <v>97</v>
      </c>
      <c r="C17" s="9">
        <v>5.0913220810908548</v>
      </c>
      <c r="D17" s="9">
        <v>5.7840549673064201</v>
      </c>
    </row>
    <row r="18" spans="2:4">
      <c r="B18" s="3" t="s">
        <v>98</v>
      </c>
      <c r="C18" s="9">
        <v>5.5983842919455009</v>
      </c>
      <c r="D18" s="9">
        <v>5.7600210462539065</v>
      </c>
    </row>
    <row r="19" spans="2:4">
      <c r="B19" s="3" t="s">
        <v>99</v>
      </c>
      <c r="C19" s="9">
        <v>7.0646898169789054</v>
      </c>
      <c r="D19" s="9">
        <v>8.0366043646827094</v>
      </c>
    </row>
    <row r="20" spans="2:4">
      <c r="B20" s="3" t="s">
        <v>100</v>
      </c>
      <c r="C20" s="9">
        <v>8.0777844178115465</v>
      </c>
      <c r="D20" s="9">
        <v>7.0653428231402833</v>
      </c>
    </row>
    <row r="21" spans="2:4">
      <c r="B21" s="3" t="s">
        <v>101</v>
      </c>
      <c r="C21" s="9">
        <v>7.5695933401859952</v>
      </c>
      <c r="D21" s="9">
        <v>7.6993056943793476</v>
      </c>
    </row>
    <row r="22" spans="2:4">
      <c r="B22" s="3" t="s">
        <v>102</v>
      </c>
      <c r="C22" s="9">
        <v>1.2923467765415337</v>
      </c>
      <c r="D22" s="9">
        <v>-0.15363967053811692</v>
      </c>
    </row>
    <row r="23" spans="2:4">
      <c r="B23" s="3" t="s">
        <v>103</v>
      </c>
      <c r="C23" s="9">
        <v>3.9956519385864531</v>
      </c>
      <c r="D23" s="9">
        <v>5.2308812260536373</v>
      </c>
    </row>
    <row r="24" spans="2:4">
      <c r="B24" s="3" t="s">
        <v>104</v>
      </c>
      <c r="C24" s="9">
        <v>11</v>
      </c>
      <c r="D24" s="9">
        <v>6.2269129024899215</v>
      </c>
    </row>
    <row r="25" spans="2:4">
      <c r="B25" s="3" t="s">
        <v>105</v>
      </c>
      <c r="C25" s="9">
        <v>6.01258574836117</v>
      </c>
      <c r="D25" s="9">
        <v>7.0331879191273394</v>
      </c>
    </row>
    <row r="26" spans="2:4">
      <c r="B26" s="3" t="s">
        <v>106</v>
      </c>
      <c r="C26" s="9">
        <v>6.9542878182439054</v>
      </c>
      <c r="D26" s="9">
        <v>5.518451193848998</v>
      </c>
    </row>
    <row r="27" spans="2:4">
      <c r="B27" s="3" t="s">
        <v>107</v>
      </c>
      <c r="C27" s="9">
        <v>7.0717759523877453</v>
      </c>
      <c r="D27" s="9">
        <v>6.0037190446144173</v>
      </c>
    </row>
    <row r="28" spans="2:4">
      <c r="B28" s="3" t="s">
        <v>108</v>
      </c>
      <c r="C28" s="9">
        <v>6.0837575927173022</v>
      </c>
      <c r="D28" s="9">
        <v>5.6416328500323472</v>
      </c>
    </row>
    <row r="29" spans="2:4">
      <c r="B29" s="3" t="s">
        <v>109</v>
      </c>
      <c r="C29" s="9">
        <v>7.2663069609699029</v>
      </c>
      <c r="D29" s="9">
        <v>6.6370889789151359</v>
      </c>
    </row>
    <row r="30" spans="2:4">
      <c r="B30" s="3" t="s">
        <v>110</v>
      </c>
      <c r="C30" s="9">
        <v>7.5064919667737593</v>
      </c>
      <c r="D30" s="9">
        <v>7.3520486816022093</v>
      </c>
    </row>
    <row r="31" spans="2:4">
      <c r="B31" s="3" t="s">
        <v>111</v>
      </c>
      <c r="C31" s="9">
        <v>5.927844524164132</v>
      </c>
      <c r="D31" s="9">
        <v>5.5222554694332429</v>
      </c>
    </row>
    <row r="32" spans="2:4">
      <c r="B32" s="3" t="s">
        <v>112</v>
      </c>
      <c r="C32" s="9">
        <v>9.196775144892646</v>
      </c>
      <c r="D32" s="9">
        <v>8.3158374795099235</v>
      </c>
    </row>
    <row r="33" spans="2:6">
      <c r="B33" s="3" t="s">
        <v>113</v>
      </c>
      <c r="C33" s="9">
        <v>6.1843901970986321</v>
      </c>
      <c r="D33" s="9">
        <v>8.4884900608876812</v>
      </c>
    </row>
    <row r="34" spans="2:6">
      <c r="B34" s="3" t="s">
        <v>114</v>
      </c>
      <c r="C34" s="9">
        <v>7.405607628199955</v>
      </c>
      <c r="D34" s="9">
        <v>6.6992526409527979</v>
      </c>
    </row>
    <row r="35" spans="2:6">
      <c r="B35" s="3" t="s">
        <v>115</v>
      </c>
      <c r="C35" s="9">
        <v>6.9229786832647653</v>
      </c>
      <c r="D35" s="9">
        <v>5.7442991534523067</v>
      </c>
    </row>
    <row r="36" spans="2:6">
      <c r="B36" s="3" t="s">
        <v>116</v>
      </c>
      <c r="C36" s="9">
        <v>8.7915235907548848</v>
      </c>
      <c r="D36" s="9">
        <v>6.7209096999121396</v>
      </c>
    </row>
    <row r="37" spans="2:6">
      <c r="B37" s="3" t="s">
        <v>90</v>
      </c>
      <c r="C37" s="9">
        <v>6.4332289548120283</v>
      </c>
      <c r="D37" s="9">
        <v>4.9268877930120887</v>
      </c>
      <c r="F37" t="s">
        <v>163</v>
      </c>
    </row>
    <row r="38" spans="2:6">
      <c r="F38" t="s">
        <v>201</v>
      </c>
    </row>
    <row r="39" spans="2:6">
      <c r="F39" t="s">
        <v>204</v>
      </c>
    </row>
    <row r="40" spans="2:6">
      <c r="C40" s="60"/>
      <c r="D40" s="60"/>
    </row>
    <row r="41" spans="2:6">
      <c r="C41" s="60"/>
      <c r="D41" s="6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zoomScale="115" zoomScaleNormal="115" workbookViewId="0">
      <pane xSplit="2" ySplit="1" topLeftCell="C17" activePane="bottomRight" state="frozen"/>
      <selection pane="topRight" activeCell="C1" sqref="C1"/>
      <selection pane="bottomLeft" activeCell="A3" sqref="A3"/>
      <selection pane="bottomRight" activeCell="F25" sqref="F25"/>
    </sheetView>
  </sheetViews>
  <sheetFormatPr defaultColWidth="9.140625" defaultRowHeight="15.75"/>
  <cols>
    <col min="1" max="1" width="3.140625" style="15" customWidth="1"/>
    <col min="2" max="2" width="20.7109375" style="15" customWidth="1"/>
    <col min="3" max="17" width="9.28515625" style="15" customWidth="1"/>
    <col min="18" max="18" width="8.85546875" style="15" customWidth="1"/>
    <col min="19" max="31" width="9.28515625" style="15" customWidth="1"/>
    <col min="32" max="34" width="9.140625" style="15" customWidth="1"/>
    <col min="35" max="36" width="9.140625" style="15"/>
    <col min="37" max="37" width="27.85546875" style="15" customWidth="1"/>
    <col min="38" max="16384" width="9.140625" style="15"/>
  </cols>
  <sheetData>
    <row r="2" spans="2:12">
      <c r="B2" s="16"/>
      <c r="C2" s="128" t="s">
        <v>7</v>
      </c>
      <c r="D2" s="128" t="s">
        <v>138</v>
      </c>
      <c r="E2" s="128" t="s">
        <v>139</v>
      </c>
      <c r="F2" s="128" t="s">
        <v>160</v>
      </c>
    </row>
    <row r="3" spans="2:12">
      <c r="B3" s="16" t="s">
        <v>62</v>
      </c>
      <c r="C3" s="17">
        <v>22.617560000000001</v>
      </c>
      <c r="D3" s="17">
        <v>17.956417385173932</v>
      </c>
      <c r="E3" s="17">
        <v>20.722315665825533</v>
      </c>
      <c r="F3" s="17">
        <v>26.855767867988057</v>
      </c>
    </row>
    <row r="4" spans="2:12">
      <c r="B4" s="16" t="s">
        <v>63</v>
      </c>
      <c r="C4" s="17">
        <v>13.151899999999999</v>
      </c>
      <c r="D4" s="17">
        <v>18.882902411778748</v>
      </c>
      <c r="E4" s="17">
        <v>24.853580755596099</v>
      </c>
      <c r="F4" s="17">
        <v>34.792842524673496</v>
      </c>
    </row>
    <row r="5" spans="2:12">
      <c r="B5" s="16" t="s">
        <v>65</v>
      </c>
      <c r="C5" s="17">
        <v>64.230540000000005</v>
      </c>
      <c r="D5" s="17">
        <v>62.491212701952669</v>
      </c>
      <c r="E5" s="17">
        <v>54.539034287680316</v>
      </c>
      <c r="F5" s="17">
        <v>38.233546314918627</v>
      </c>
    </row>
    <row r="6" spans="2:12">
      <c r="B6" s="144"/>
      <c r="C6" s="145"/>
      <c r="D6" s="145"/>
      <c r="E6" s="145"/>
      <c r="F6" s="145"/>
    </row>
    <row r="7" spans="2:12">
      <c r="C7" s="119"/>
      <c r="D7" s="32" t="s">
        <v>179</v>
      </c>
      <c r="E7" s="119"/>
      <c r="F7" s="119"/>
      <c r="L7" s="32"/>
    </row>
    <row r="25" spans="3:7">
      <c r="C25" s="156" t="s">
        <v>168</v>
      </c>
      <c r="D25" s="156"/>
      <c r="E25" s="156"/>
      <c r="F25" s="156"/>
      <c r="G25" s="156"/>
    </row>
    <row r="26" spans="3:7">
      <c r="C26" s="156" t="s">
        <v>199</v>
      </c>
      <c r="D26" s="156"/>
      <c r="E26" s="156"/>
      <c r="F26" s="156"/>
      <c r="G26" s="15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7" sqref="F7"/>
    </sheetView>
  </sheetViews>
  <sheetFormatPr defaultColWidth="9.140625" defaultRowHeight="15.75"/>
  <cols>
    <col min="1" max="1" width="3.140625" style="15" customWidth="1"/>
    <col min="2" max="2" width="20.7109375" style="15" customWidth="1"/>
    <col min="3" max="17" width="9.28515625" style="15" customWidth="1"/>
    <col min="18" max="18" width="8.85546875" style="15" customWidth="1"/>
    <col min="19" max="31" width="9.28515625" style="15" customWidth="1"/>
    <col min="32" max="34" width="9.140625" style="15" customWidth="1"/>
    <col min="35" max="36" width="9.140625" style="15"/>
    <col min="37" max="37" width="27.85546875" style="15" customWidth="1"/>
    <col min="38" max="16384" width="9.140625" style="15"/>
  </cols>
  <sheetData>
    <row r="1" spans="2:28">
      <c r="B1" s="14"/>
    </row>
    <row r="2" spans="2:28">
      <c r="B2" s="16"/>
      <c r="C2" s="53">
        <v>44287</v>
      </c>
      <c r="D2" s="53">
        <v>44317</v>
      </c>
      <c r="E2" s="53">
        <v>44348</v>
      </c>
      <c r="F2" s="53">
        <v>44378</v>
      </c>
      <c r="G2" s="53">
        <v>44409</v>
      </c>
      <c r="H2" s="53">
        <v>44440</v>
      </c>
      <c r="I2" s="53">
        <v>44470</v>
      </c>
      <c r="J2" s="53">
        <v>44501</v>
      </c>
      <c r="K2" s="53">
        <v>44531</v>
      </c>
      <c r="L2" s="53">
        <v>44562</v>
      </c>
      <c r="M2" s="53">
        <v>44593</v>
      </c>
      <c r="N2" s="53">
        <v>44621</v>
      </c>
      <c r="O2" s="53">
        <v>44652</v>
      </c>
      <c r="P2" s="53">
        <v>44682</v>
      </c>
      <c r="Q2" s="116">
        <v>44713</v>
      </c>
      <c r="R2" s="116">
        <v>44743</v>
      </c>
      <c r="S2" s="116">
        <v>44774</v>
      </c>
      <c r="T2" s="116">
        <v>44805</v>
      </c>
      <c r="U2" s="116">
        <v>44835</v>
      </c>
      <c r="V2" s="116">
        <v>44866</v>
      </c>
      <c r="W2" s="116">
        <v>44896</v>
      </c>
      <c r="X2" s="117"/>
    </row>
    <row r="3" spans="2:28">
      <c r="B3" s="16" t="s">
        <v>66</v>
      </c>
      <c r="C3" s="17">
        <f>[2]Inflation!DW3</f>
        <v>10.738255033557053</v>
      </c>
      <c r="D3" s="17">
        <f>[2]Inflation!DX3</f>
        <v>13.106382978723419</v>
      </c>
      <c r="E3" s="17">
        <f>[2]Inflation!DY3</f>
        <v>12.070410729253966</v>
      </c>
      <c r="F3" s="17">
        <f>[2]Inflation!DZ3</f>
        <v>11.570247933884303</v>
      </c>
      <c r="G3" s="17">
        <f>[2]Inflation!EA3</f>
        <v>11.63934426229507</v>
      </c>
      <c r="H3" s="17">
        <f>[2]Inflation!EB3</f>
        <v>11.79820992676972</v>
      </c>
      <c r="I3" s="17">
        <f>[2]Inflation!EC3</f>
        <v>13.834951456310684</v>
      </c>
      <c r="J3" s="17">
        <f>[2]Inflation!ED3</f>
        <v>14.868105515587526</v>
      </c>
      <c r="K3" s="17">
        <f>[2]Inflation!EE3</f>
        <v>14.274322169059017</v>
      </c>
      <c r="L3" s="17">
        <f>[2]Inflation!EF3</f>
        <v>13.675889328063251</v>
      </c>
      <c r="M3" s="17">
        <f>[2]Inflation!EG3</f>
        <v>13.427010148321639</v>
      </c>
      <c r="N3" s="17">
        <f>[2]Inflation!EH3</f>
        <v>14.626635873749038</v>
      </c>
      <c r="O3" s="18">
        <f>[2]Inflation!EI3</f>
        <v>15.378787878787881</v>
      </c>
      <c r="P3" s="18">
        <f>[2]Inflation!EJ3</f>
        <v>16.629044394281411</v>
      </c>
      <c r="Q3" s="18">
        <f>[2]Inflation!EK3</f>
        <v>16.230366492146619</v>
      </c>
      <c r="R3" s="18">
        <f>[2]Inflation!EL3</f>
        <v>14.074074074074083</v>
      </c>
      <c r="S3" s="18">
        <f>[2]Inflation!EM3</f>
        <v>12.481644640234958</v>
      </c>
      <c r="T3" s="17">
        <v>10.55</v>
      </c>
      <c r="U3" s="18">
        <v>8.67</v>
      </c>
      <c r="V3" s="18">
        <v>5.85</v>
      </c>
      <c r="W3" s="18">
        <v>4.95</v>
      </c>
      <c r="Y3"/>
      <c r="Z3"/>
      <c r="AA3"/>
      <c r="AB3"/>
    </row>
    <row r="4" spans="2:28">
      <c r="B4" s="118" t="s">
        <v>67</v>
      </c>
      <c r="C4" s="17">
        <f>[2]Inflation!DW871</f>
        <v>7.5152335815843019</v>
      </c>
      <c r="D4" s="17">
        <f>[2]Inflation!DX871</f>
        <v>8.2481254260395431</v>
      </c>
      <c r="E4" s="17">
        <f>[2]Inflation!DY871</f>
        <v>6.7249495628782796</v>
      </c>
      <c r="F4" s="17">
        <f>[2]Inflation!DZ871</f>
        <v>4.5245901639344277</v>
      </c>
      <c r="G4" s="17">
        <f>[2]Inflation!EA871</f>
        <v>3.7589112119248203</v>
      </c>
      <c r="H4" s="17">
        <f>[2]Inflation!EB871</f>
        <v>2.5949367088607511</v>
      </c>
      <c r="I4" s="17">
        <f>[2]Inflation!EC871</f>
        <v>4.2526579111944907</v>
      </c>
      <c r="J4" s="17">
        <f>[2]Inflation!ED871</f>
        <v>6.8252974326862947</v>
      </c>
      <c r="K4" s="17">
        <f>[2]Inflation!EE871</f>
        <v>9.3729799612152664</v>
      </c>
      <c r="L4" s="17">
        <f>[2]Inflation!EF871</f>
        <v>9.5520421607378161</v>
      </c>
      <c r="M4" s="17">
        <f>[2]Inflation!EG871</f>
        <v>8.6701434159061073</v>
      </c>
      <c r="N4" s="17">
        <f>[2]Inflation!EH871</f>
        <v>9.2917478882390991</v>
      </c>
      <c r="O4" s="18">
        <f>[2]Inflation!EI871</f>
        <v>9.130982367758179</v>
      </c>
      <c r="P4" s="18">
        <f>[2]Inflation!EJ871</f>
        <v>10.579345088161208</v>
      </c>
      <c r="Q4" s="18">
        <f>[2]Inflation!EK871</f>
        <v>11.783238815374929</v>
      </c>
      <c r="R4" s="18">
        <f>[2]Inflation!EL871</f>
        <v>9.2848180677540739</v>
      </c>
      <c r="S4" s="18">
        <f>[2]Inflation!EM871</f>
        <v>10.056214865708935</v>
      </c>
      <c r="T4" s="18">
        <v>8.02</v>
      </c>
      <c r="U4" s="18">
        <v>6.6</v>
      </c>
      <c r="V4" s="18">
        <v>2.17</v>
      </c>
      <c r="W4" s="18">
        <v>0.65</v>
      </c>
      <c r="Y4"/>
      <c r="Z4"/>
      <c r="AA4"/>
      <c r="AB4"/>
    </row>
    <row r="5" spans="2:28">
      <c r="B5" s="118" t="s">
        <v>68</v>
      </c>
      <c r="C5" s="17">
        <f>[2]Inflation!DW872</f>
        <v>8.7151562950976036</v>
      </c>
      <c r="D5" s="17">
        <f>[2]Inflation!DX872</f>
        <v>10.406691339075813</v>
      </c>
      <c r="E5" s="17">
        <f>[2]Inflation!DY872</f>
        <v>10.498450904684242</v>
      </c>
      <c r="F5" s="17">
        <f>[2]Inflation!DZ872</f>
        <v>11.140615021227095</v>
      </c>
      <c r="G5" s="17">
        <f>[2]Inflation!EA872</f>
        <v>11.323506493490164</v>
      </c>
      <c r="H5" s="17">
        <f>[2]Inflation!EB872</f>
        <v>11.31611907439658</v>
      </c>
      <c r="I5" s="17">
        <f>[2]Inflation!EC872</f>
        <v>12.886142842926285</v>
      </c>
      <c r="J5" s="17">
        <f>[2]Inflation!ED872</f>
        <v>12.666941428988032</v>
      </c>
      <c r="K5" s="17">
        <f>[2]Inflation!EE872</f>
        <v>11.094438814447937</v>
      </c>
      <c r="L5" s="17">
        <f>[2]Inflation!EF872</f>
        <v>9.7807434044255857</v>
      </c>
      <c r="M5" s="17">
        <f>[2]Inflation!EG872</f>
        <v>10.38783959570333</v>
      </c>
      <c r="N5" s="17">
        <f>[2]Inflation!EH872</f>
        <v>11.387414529093775</v>
      </c>
      <c r="O5" s="18">
        <f>[2]Inflation!EI872</f>
        <v>11.639088657239993</v>
      </c>
      <c r="P5" s="18">
        <f>[2]Inflation!EJ872</f>
        <v>10.610744392283976</v>
      </c>
      <c r="Q5" s="18">
        <f>[2]Inflation!EK872</f>
        <v>9.5231714941620194</v>
      </c>
      <c r="R5" s="18">
        <f>[2]Inflation!EL872</f>
        <v>8.5399807795309748</v>
      </c>
      <c r="S5" s="18">
        <f>[2]Inflation!EM872</f>
        <v>7.8575960290485414</v>
      </c>
      <c r="T5" s="18">
        <v>6.78</v>
      </c>
      <c r="U5" s="18">
        <f>[2]Inflation!EO872</f>
        <v>4.6777480817778994</v>
      </c>
      <c r="V5" s="18">
        <v>3.42</v>
      </c>
      <c r="W5" s="18">
        <v>3.19</v>
      </c>
      <c r="Y5"/>
      <c r="Z5"/>
      <c r="AA5"/>
      <c r="AB5"/>
    </row>
    <row r="7" spans="2:28">
      <c r="B7"/>
      <c r="C7"/>
      <c r="D7" s="32" t="s">
        <v>180</v>
      </c>
      <c r="E7"/>
      <c r="F7"/>
      <c r="G7"/>
      <c r="H7"/>
    </row>
    <row r="8" spans="2:28">
      <c r="B8"/>
      <c r="C8"/>
      <c r="D8"/>
      <c r="E8"/>
      <c r="F8"/>
      <c r="G8"/>
      <c r="H8"/>
    </row>
    <row r="9" spans="2:28">
      <c r="B9"/>
      <c r="C9"/>
      <c r="D9"/>
      <c r="E9"/>
      <c r="F9"/>
      <c r="G9"/>
      <c r="H9"/>
    </row>
    <row r="10" spans="2:28">
      <c r="B10"/>
      <c r="C10"/>
      <c r="D10"/>
      <c r="E10"/>
      <c r="F10"/>
      <c r="G10"/>
      <c r="H10"/>
    </row>
    <row r="11" spans="2:28">
      <c r="B11"/>
      <c r="C11"/>
      <c r="D11"/>
      <c r="E11"/>
      <c r="F11"/>
      <c r="G11"/>
      <c r="H11"/>
    </row>
    <row r="12" spans="2:28">
      <c r="B12"/>
      <c r="C12"/>
      <c r="D12"/>
      <c r="E12"/>
      <c r="F12"/>
      <c r="G12"/>
      <c r="H12"/>
    </row>
    <row r="26" spans="4:4">
      <c r="D26" s="15" t="s">
        <v>168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9"/>
  <sheetViews>
    <sheetView topLeftCell="H37" workbookViewId="0">
      <selection activeCell="Q49" sqref="Q49"/>
    </sheetView>
  </sheetViews>
  <sheetFormatPr defaultColWidth="8.85546875" defaultRowHeight="15"/>
  <cols>
    <col min="1" max="1" width="4.85546875" customWidth="1"/>
    <col min="2" max="2" width="6.42578125" style="19" customWidth="1"/>
  </cols>
  <sheetData>
    <row r="1" spans="2:15" ht="20.100000000000001" customHeight="1">
      <c r="O1" s="146" t="s">
        <v>194</v>
      </c>
    </row>
    <row r="2" spans="2:15" ht="31.5">
      <c r="B2" s="120"/>
      <c r="C2" s="132" t="s">
        <v>74</v>
      </c>
      <c r="D2" s="132" t="s">
        <v>76</v>
      </c>
      <c r="E2" s="132" t="s">
        <v>75</v>
      </c>
      <c r="F2" s="132" t="s">
        <v>69</v>
      </c>
      <c r="G2" s="132" t="s">
        <v>70</v>
      </c>
      <c r="H2" s="132" t="s">
        <v>140</v>
      </c>
      <c r="I2" s="132" t="s">
        <v>141</v>
      </c>
      <c r="J2" s="132" t="s">
        <v>142</v>
      </c>
      <c r="K2" s="132" t="s">
        <v>143</v>
      </c>
      <c r="L2" s="132" t="s">
        <v>144</v>
      </c>
    </row>
    <row r="3" spans="2:15">
      <c r="B3" s="121">
        <v>44531</v>
      </c>
      <c r="C3" s="133">
        <v>2695.5</v>
      </c>
      <c r="D3" s="133">
        <v>117</v>
      </c>
      <c r="E3" s="133">
        <v>9551.2000000000007</v>
      </c>
      <c r="F3" s="133">
        <v>2301.6999999999998</v>
      </c>
      <c r="G3" s="133">
        <v>39422.5</v>
      </c>
      <c r="H3" s="133">
        <v>1270.29</v>
      </c>
      <c r="I3" s="133">
        <v>1411.21</v>
      </c>
      <c r="J3" s="133">
        <v>1361.8309620596201</v>
      </c>
      <c r="K3" s="133">
        <v>2.6464258479999998</v>
      </c>
      <c r="L3" s="133">
        <v>1.7222</v>
      </c>
    </row>
    <row r="4" spans="2:15">
      <c r="B4" s="121">
        <v>44562</v>
      </c>
      <c r="C4" s="133">
        <v>3006</v>
      </c>
      <c r="D4" s="133">
        <v>132.5</v>
      </c>
      <c r="E4" s="133">
        <v>9782.2999999999993</v>
      </c>
      <c r="F4" s="133">
        <v>2331.9</v>
      </c>
      <c r="G4" s="133">
        <v>41791.699999999997</v>
      </c>
      <c r="H4" s="133">
        <v>1344.79</v>
      </c>
      <c r="I4" s="133">
        <v>1469.56</v>
      </c>
      <c r="J4" s="133">
        <v>1411.73</v>
      </c>
      <c r="K4" s="133">
        <v>2.9112007100000001</v>
      </c>
      <c r="L4" s="133">
        <v>1.7790999999999999</v>
      </c>
    </row>
    <row r="5" spans="2:15">
      <c r="B5" s="121">
        <v>44593</v>
      </c>
      <c r="C5" s="133">
        <v>3245.8</v>
      </c>
      <c r="D5" s="133">
        <v>142.80000000000001</v>
      </c>
      <c r="E5" s="133">
        <v>9943.2000000000007</v>
      </c>
      <c r="F5" s="133">
        <v>2296.9</v>
      </c>
      <c r="G5" s="133">
        <v>43983.4</v>
      </c>
      <c r="H5" s="133">
        <v>1522.36</v>
      </c>
      <c r="I5" s="133">
        <v>1595.74</v>
      </c>
      <c r="J5" s="133">
        <v>1499.12</v>
      </c>
      <c r="K5" s="133">
        <v>3.0514145419999998</v>
      </c>
      <c r="L5" s="133">
        <v>1.7905</v>
      </c>
    </row>
    <row r="6" spans="2:15">
      <c r="B6" s="121">
        <v>44621</v>
      </c>
      <c r="C6" s="133">
        <v>3498.4</v>
      </c>
      <c r="D6" s="133">
        <v>152.1</v>
      </c>
      <c r="E6" s="133">
        <v>10230.9</v>
      </c>
      <c r="F6" s="133">
        <v>2344.8000000000002</v>
      </c>
      <c r="G6" s="133">
        <v>43949.7</v>
      </c>
      <c r="H6" s="133">
        <v>1776.96</v>
      </c>
      <c r="I6" s="133">
        <v>1956.88</v>
      </c>
      <c r="J6" s="133">
        <v>2361.13</v>
      </c>
      <c r="K6" s="133">
        <v>3.1113802060000002</v>
      </c>
      <c r="L6" s="133">
        <v>1.7454000000000001</v>
      </c>
    </row>
    <row r="7" spans="2:15">
      <c r="B7" s="121">
        <v>44652</v>
      </c>
      <c r="C7" s="133">
        <v>3244.4</v>
      </c>
      <c r="D7" s="133">
        <v>151.30000000000001</v>
      </c>
      <c r="E7" s="133">
        <v>10161.4</v>
      </c>
      <c r="F7" s="133">
        <v>2380.4</v>
      </c>
      <c r="G7" s="133">
        <v>42991.1</v>
      </c>
      <c r="H7" s="133">
        <v>1682.74</v>
      </c>
      <c r="I7" s="133">
        <v>1947.51</v>
      </c>
      <c r="J7" s="133">
        <v>2275.7600000000002</v>
      </c>
      <c r="K7" s="133">
        <v>3.4242157839999998</v>
      </c>
      <c r="L7" s="133">
        <v>1.7027000000000001</v>
      </c>
    </row>
    <row r="8" spans="2:15">
      <c r="B8" s="121">
        <v>44682</v>
      </c>
      <c r="C8" s="133">
        <v>2830.3</v>
      </c>
      <c r="D8" s="133">
        <v>131.19999999999999</v>
      </c>
      <c r="E8" s="133">
        <v>9377.2000000000007</v>
      </c>
      <c r="F8" s="133">
        <v>2142.5</v>
      </c>
      <c r="G8" s="133">
        <v>35769.4</v>
      </c>
      <c r="H8" s="133">
        <v>1716.92</v>
      </c>
      <c r="I8" s="133">
        <v>1962.88</v>
      </c>
      <c r="J8" s="133">
        <v>2079.3000000000002</v>
      </c>
      <c r="K8" s="133">
        <v>3.6100652499999999</v>
      </c>
      <c r="L8" s="133">
        <v>1.6173999999999999</v>
      </c>
    </row>
    <row r="9" spans="2:15">
      <c r="B9" s="121">
        <v>44713</v>
      </c>
      <c r="C9" s="133">
        <v>2563.4</v>
      </c>
      <c r="D9" s="133">
        <v>130.69999999999999</v>
      </c>
      <c r="E9" s="133">
        <v>9024.5</v>
      </c>
      <c r="F9" s="133">
        <v>2066.4</v>
      </c>
      <c r="G9" s="133">
        <v>31559.3</v>
      </c>
      <c r="H9" s="133">
        <v>1501.1</v>
      </c>
      <c r="I9" s="133">
        <v>1751.76</v>
      </c>
      <c r="J9" s="133">
        <v>1884.59</v>
      </c>
      <c r="K9" s="133">
        <v>3.3988626540000002</v>
      </c>
      <c r="L9" s="133">
        <v>1.6362000000000001</v>
      </c>
    </row>
    <row r="10" spans="2:15">
      <c r="B10" s="121">
        <v>44743</v>
      </c>
      <c r="C10" s="133">
        <v>2408.4</v>
      </c>
      <c r="D10" s="133">
        <v>108.6</v>
      </c>
      <c r="E10" s="133">
        <v>7544.8</v>
      </c>
      <c r="F10" s="133">
        <v>1985.2</v>
      </c>
      <c r="G10" s="133">
        <v>25395.8</v>
      </c>
      <c r="H10" s="133">
        <v>1056.6400000000001</v>
      </c>
      <c r="I10" s="133">
        <v>1533.4</v>
      </c>
      <c r="J10" s="133">
        <v>1556.87</v>
      </c>
      <c r="K10" s="133">
        <v>2.8887135860000002</v>
      </c>
      <c r="L10" s="133">
        <v>1.5561</v>
      </c>
    </row>
    <row r="11" spans="2:15">
      <c r="B11" s="121">
        <v>44774</v>
      </c>
      <c r="C11" s="133">
        <v>2430.8000000000002</v>
      </c>
      <c r="D11" s="133">
        <v>108.9</v>
      </c>
      <c r="E11" s="133">
        <v>7981.8</v>
      </c>
      <c r="F11" s="133">
        <v>2072.6999999999998</v>
      </c>
      <c r="G11" s="133">
        <v>24647.5</v>
      </c>
      <c r="H11" s="133">
        <v>1025.95</v>
      </c>
      <c r="I11" s="133">
        <v>1598.78</v>
      </c>
      <c r="J11" s="133">
        <v>1496.22</v>
      </c>
      <c r="K11" s="133">
        <v>2.74</v>
      </c>
      <c r="L11" s="133">
        <v>1.46</v>
      </c>
    </row>
    <row r="12" spans="2:15">
      <c r="B12" s="121">
        <v>44805</v>
      </c>
      <c r="C12" s="133">
        <v>2224.8000000000002</v>
      </c>
      <c r="D12" s="133">
        <v>99.8</v>
      </c>
      <c r="E12" s="133">
        <v>7746</v>
      </c>
      <c r="F12" s="133">
        <v>1870.1</v>
      </c>
      <c r="G12" s="133">
        <v>21124</v>
      </c>
      <c r="H12" s="133">
        <v>909.32</v>
      </c>
      <c r="I12" s="133">
        <v>1548.32</v>
      </c>
      <c r="J12" s="133">
        <v>1304.75</v>
      </c>
      <c r="K12" s="133">
        <v>2.59</v>
      </c>
      <c r="L12" s="133">
        <v>1.32</v>
      </c>
    </row>
    <row r="13" spans="2:15">
      <c r="B13" s="121">
        <v>44835</v>
      </c>
      <c r="C13" s="133">
        <v>2255.5</v>
      </c>
      <c r="D13" s="133">
        <v>92.6</v>
      </c>
      <c r="E13" s="133">
        <v>7651.1</v>
      </c>
      <c r="F13" s="133">
        <v>1999.9</v>
      </c>
      <c r="G13" s="133">
        <v>19391.2</v>
      </c>
      <c r="H13" s="133">
        <v>888.99</v>
      </c>
      <c r="I13" s="133">
        <v>1575.9</v>
      </c>
      <c r="J13" s="133">
        <v>1359.15</v>
      </c>
      <c r="K13" s="133">
        <v>2.2000000000000002</v>
      </c>
      <c r="L13" s="133">
        <v>1.29</v>
      </c>
    </row>
    <row r="14" spans="2:15">
      <c r="B14" s="121">
        <v>44866</v>
      </c>
      <c r="C14" s="133">
        <v>2350.6999999999998</v>
      </c>
      <c r="D14" s="133">
        <v>93.3</v>
      </c>
      <c r="E14" s="133">
        <v>8049.9</v>
      </c>
      <c r="F14" s="133">
        <v>2099.9899999999998</v>
      </c>
      <c r="G14" s="133">
        <v>21249.5</v>
      </c>
      <c r="H14" s="134">
        <v>945.74</v>
      </c>
      <c r="I14" s="134">
        <v>1651.6</v>
      </c>
      <c r="J14" s="134">
        <v>1347.28</v>
      </c>
      <c r="K14" s="134">
        <v>2.23</v>
      </c>
      <c r="L14" s="134">
        <v>1.27</v>
      </c>
    </row>
    <row r="15" spans="2:15">
      <c r="B15" s="121">
        <v>44896</v>
      </c>
      <c r="C15" s="133">
        <v>2401.69</v>
      </c>
      <c r="D15" s="133">
        <v>111.84</v>
      </c>
      <c r="E15" s="133">
        <v>8375.4</v>
      </c>
      <c r="F15" s="133">
        <v>2216.48</v>
      </c>
      <c r="G15" s="133">
        <v>24172.37</v>
      </c>
      <c r="H15" s="133">
        <v>940.39</v>
      </c>
      <c r="I15" s="133">
        <v>1409.24</v>
      </c>
      <c r="J15" s="133">
        <v>1233.8</v>
      </c>
      <c r="K15" s="133">
        <v>2.2200000000000002</v>
      </c>
      <c r="L15" s="133">
        <v>1.35</v>
      </c>
    </row>
    <row r="16" spans="2:15">
      <c r="C16" s="19"/>
      <c r="H16" s="130"/>
      <c r="I16" s="130"/>
      <c r="J16" s="130"/>
      <c r="K16" s="130"/>
      <c r="L16" s="130"/>
    </row>
    <row r="17" spans="8:12">
      <c r="H17" s="130"/>
      <c r="I17" s="130"/>
      <c r="J17" s="130"/>
      <c r="K17" s="130"/>
      <c r="L17" s="130"/>
    </row>
    <row r="18" spans="8:12">
      <c r="H18" s="130"/>
      <c r="I18" s="130"/>
      <c r="J18" s="130"/>
      <c r="K18" s="130"/>
      <c r="L18" s="130"/>
    </row>
    <row r="19" spans="8:12">
      <c r="H19" s="130"/>
      <c r="I19" s="130"/>
      <c r="J19" s="130"/>
      <c r="K19" s="130"/>
      <c r="L19" s="130"/>
    </row>
    <row r="20" spans="8:12">
      <c r="H20" s="130"/>
      <c r="I20" s="130"/>
      <c r="J20" s="130"/>
      <c r="K20" s="130"/>
      <c r="L20" s="130"/>
    </row>
    <row r="21" spans="8:12">
      <c r="H21" s="130"/>
      <c r="I21" s="130"/>
      <c r="J21" s="130"/>
      <c r="K21" s="130"/>
      <c r="L21" s="130"/>
    </row>
    <row r="22" spans="8:12">
      <c r="H22" s="130"/>
      <c r="I22" s="130"/>
      <c r="J22" s="130"/>
      <c r="K22" s="130"/>
      <c r="L22" s="130"/>
    </row>
    <row r="23" spans="8:12">
      <c r="H23" s="130"/>
      <c r="I23" s="130"/>
      <c r="J23" s="130"/>
      <c r="K23" s="130"/>
      <c r="L23" s="130"/>
    </row>
    <row r="24" spans="8:12">
      <c r="H24" s="130"/>
      <c r="I24" s="130"/>
      <c r="J24" s="130"/>
      <c r="K24" s="130"/>
      <c r="L24" s="130"/>
    </row>
    <row r="25" spans="8:12">
      <c r="H25" s="130"/>
      <c r="I25" s="130"/>
      <c r="J25" s="130"/>
      <c r="K25" s="130"/>
      <c r="L25" s="130"/>
    </row>
    <row r="26" spans="8:12">
      <c r="H26" s="130"/>
      <c r="I26" s="130"/>
      <c r="J26" s="130"/>
      <c r="K26" s="130"/>
      <c r="L26" s="130"/>
    </row>
    <row r="27" spans="8:12">
      <c r="H27" s="130"/>
      <c r="I27" s="130"/>
      <c r="J27" s="130"/>
      <c r="K27" s="130"/>
      <c r="L27" s="130"/>
    </row>
    <row r="28" spans="8:12">
      <c r="H28" s="130"/>
      <c r="I28" s="130"/>
      <c r="J28" s="130"/>
      <c r="K28" s="130"/>
      <c r="L28" s="130"/>
    </row>
    <row r="29" spans="8:12">
      <c r="H29" s="130"/>
      <c r="I29" s="130"/>
      <c r="J29" s="130"/>
      <c r="K29" s="130"/>
      <c r="L29" s="130"/>
    </row>
    <row r="30" spans="8:12">
      <c r="H30" s="130"/>
      <c r="I30" s="130"/>
      <c r="J30" s="130"/>
      <c r="K30" s="130"/>
      <c r="L30" s="130"/>
    </row>
    <row r="31" spans="8:12">
      <c r="H31" s="130"/>
      <c r="I31" s="130"/>
      <c r="J31" s="130"/>
      <c r="K31" s="130"/>
      <c r="L31" s="130"/>
    </row>
    <row r="32" spans="8:12">
      <c r="H32" s="130"/>
      <c r="I32" s="130"/>
      <c r="J32" s="130"/>
      <c r="K32" s="130"/>
      <c r="L32" s="130"/>
    </row>
    <row r="33" spans="8:14">
      <c r="H33" s="130"/>
      <c r="I33" s="130"/>
      <c r="J33" s="130"/>
      <c r="K33" s="130"/>
      <c r="L33" s="130"/>
    </row>
    <row r="34" spans="8:14">
      <c r="H34" s="130"/>
      <c r="I34" s="130"/>
      <c r="J34" s="130"/>
      <c r="K34" s="130"/>
      <c r="L34" s="130"/>
    </row>
    <row r="35" spans="8:14">
      <c r="H35" s="131"/>
      <c r="I35" s="131"/>
      <c r="J35" s="131"/>
      <c r="K35" s="131"/>
      <c r="L35" s="131"/>
    </row>
    <row r="48" spans="8:14">
      <c r="N48" t="s">
        <v>205</v>
      </c>
    </row>
    <row r="49" spans="14:14">
      <c r="N49" t="s">
        <v>206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E24" sqref="E24"/>
    </sheetView>
  </sheetViews>
  <sheetFormatPr defaultColWidth="9.140625" defaultRowHeight="15.75"/>
  <cols>
    <col min="1" max="7" width="9.140625" style="15"/>
    <col min="8" max="8" width="13.42578125" style="15" customWidth="1"/>
    <col min="9" max="9" width="15.140625" style="15" customWidth="1"/>
    <col min="10" max="16384" width="9.140625" style="15"/>
  </cols>
  <sheetData>
    <row r="1" spans="1:7">
      <c r="A1" s="14" t="s">
        <v>71</v>
      </c>
    </row>
    <row r="2" spans="1:7" s="22" customFormat="1" ht="47.25">
      <c r="A2" s="20" t="s">
        <v>72</v>
      </c>
      <c r="B2" s="21" t="s">
        <v>73</v>
      </c>
      <c r="C2" s="56" t="s">
        <v>145</v>
      </c>
      <c r="D2" s="56"/>
    </row>
    <row r="3" spans="1:7">
      <c r="A3" s="23">
        <v>44531</v>
      </c>
      <c r="B3" s="24">
        <v>74.31</v>
      </c>
      <c r="C3" s="57">
        <v>73.3</v>
      </c>
      <c r="D3"/>
      <c r="E3" s="147"/>
      <c r="G3" s="147" t="s">
        <v>195</v>
      </c>
    </row>
    <row r="4" spans="1:7">
      <c r="A4" s="23">
        <v>44562</v>
      </c>
      <c r="B4" s="24">
        <v>85.53</v>
      </c>
      <c r="C4" s="57">
        <v>84.66</v>
      </c>
      <c r="D4"/>
    </row>
    <row r="5" spans="1:7">
      <c r="A5" s="23">
        <v>44593</v>
      </c>
      <c r="B5" s="24">
        <v>95.76</v>
      </c>
      <c r="C5" s="57">
        <v>94.07</v>
      </c>
      <c r="D5"/>
    </row>
    <row r="6" spans="1:7">
      <c r="A6" s="23">
        <v>44621</v>
      </c>
      <c r="B6" s="24">
        <v>115.59</v>
      </c>
      <c r="C6" s="57">
        <v>112.87</v>
      </c>
      <c r="D6"/>
    </row>
    <row r="7" spans="1:7">
      <c r="A7" s="23">
        <v>44652</v>
      </c>
      <c r="B7" s="24">
        <v>105.78</v>
      </c>
      <c r="C7" s="57">
        <v>102.97</v>
      </c>
      <c r="D7"/>
    </row>
    <row r="8" spans="1:7">
      <c r="A8" s="23">
        <v>44682</v>
      </c>
      <c r="B8" s="24">
        <v>112.37</v>
      </c>
      <c r="C8" s="57">
        <v>109.51</v>
      </c>
      <c r="D8"/>
    </row>
    <row r="9" spans="1:7">
      <c r="A9" s="23">
        <v>44713</v>
      </c>
      <c r="B9" s="24">
        <v>120.08</v>
      </c>
      <c r="C9" s="57">
        <v>116.01</v>
      </c>
      <c r="D9"/>
    </row>
    <row r="10" spans="1:7">
      <c r="A10" s="23">
        <v>44743</v>
      </c>
      <c r="B10" s="24">
        <v>108.92</v>
      </c>
      <c r="C10" s="57">
        <v>105.49</v>
      </c>
      <c r="D10"/>
    </row>
    <row r="11" spans="1:7">
      <c r="A11" s="23">
        <v>44774</v>
      </c>
      <c r="B11" s="24">
        <v>98.6</v>
      </c>
      <c r="C11" s="57">
        <v>97.4</v>
      </c>
      <c r="D11"/>
    </row>
    <row r="12" spans="1:7">
      <c r="A12" s="23">
        <v>44805</v>
      </c>
      <c r="B12" s="24">
        <v>90.16</v>
      </c>
      <c r="C12" s="57">
        <v>90.71</v>
      </c>
      <c r="D12"/>
    </row>
    <row r="13" spans="1:7">
      <c r="A13" s="23">
        <v>44835</v>
      </c>
      <c r="B13" s="24">
        <v>93.13</v>
      </c>
      <c r="C13" s="57">
        <v>91.7</v>
      </c>
      <c r="D13"/>
    </row>
    <row r="14" spans="1:7">
      <c r="A14" s="23">
        <v>44866</v>
      </c>
      <c r="B14" s="24">
        <v>91.07</v>
      </c>
      <c r="C14" s="57">
        <v>87.55</v>
      </c>
      <c r="D14"/>
    </row>
    <row r="15" spans="1:7">
      <c r="A15" s="23">
        <v>44896</v>
      </c>
      <c r="B15" s="24">
        <v>80.900000000000006</v>
      </c>
      <c r="C15" s="57">
        <v>78.099999999999994</v>
      </c>
    </row>
    <row r="24" spans="5:5">
      <c r="E24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2"/>
  <sheetViews>
    <sheetView topLeftCell="A10" zoomScale="110" zoomScaleNormal="110" workbookViewId="0">
      <pane xSplit="1" topLeftCell="B1" activePane="topRight" state="frozen"/>
      <selection pane="topRight" activeCell="B22" sqref="B22"/>
    </sheetView>
  </sheetViews>
  <sheetFormatPr defaultColWidth="8.85546875" defaultRowHeight="15"/>
  <cols>
    <col min="1" max="1" width="22.85546875" customWidth="1"/>
    <col min="2" max="2" width="8.7109375" customWidth="1"/>
    <col min="3" max="3" width="7.140625" customWidth="1"/>
    <col min="4" max="4" width="7.7109375" customWidth="1"/>
    <col min="5" max="6" width="6.85546875" customWidth="1"/>
    <col min="7" max="8" width="7" customWidth="1"/>
    <col min="9" max="9" width="7.140625" customWidth="1"/>
    <col min="10" max="10" width="7.42578125" customWidth="1"/>
    <col min="11" max="11" width="7.140625" customWidth="1"/>
    <col min="12" max="12" width="6.7109375" customWidth="1"/>
    <col min="13" max="13" width="7" customWidth="1"/>
    <col min="14" max="14" width="7.42578125" customWidth="1"/>
    <col min="15" max="15" width="6.42578125" customWidth="1"/>
    <col min="16" max="17" width="7.28515625" customWidth="1"/>
    <col min="18" max="18" width="7" customWidth="1"/>
    <col min="22" max="22" width="7.7109375" customWidth="1"/>
  </cols>
  <sheetData>
    <row r="2" spans="1:23" ht="15.75">
      <c r="A2" s="2"/>
      <c r="B2" s="2"/>
      <c r="C2" s="53">
        <v>44287</v>
      </c>
      <c r="D2" s="53">
        <v>44317</v>
      </c>
      <c r="E2" s="53">
        <v>44348</v>
      </c>
      <c r="F2" s="53">
        <v>44378</v>
      </c>
      <c r="G2" s="53">
        <v>44409</v>
      </c>
      <c r="H2" s="53">
        <v>44440</v>
      </c>
      <c r="I2" s="53">
        <v>44470</v>
      </c>
      <c r="J2" s="53">
        <v>44501</v>
      </c>
      <c r="K2" s="53">
        <v>44531</v>
      </c>
      <c r="L2" s="53">
        <v>44562</v>
      </c>
      <c r="M2" s="53">
        <v>44593</v>
      </c>
      <c r="N2" s="53">
        <v>44621</v>
      </c>
      <c r="O2" s="53">
        <v>44652</v>
      </c>
      <c r="P2" s="53">
        <v>44682</v>
      </c>
      <c r="Q2" s="116">
        <v>44713</v>
      </c>
      <c r="R2" s="116">
        <v>44743</v>
      </c>
      <c r="S2" s="116">
        <v>44774</v>
      </c>
      <c r="T2" s="116">
        <v>44805</v>
      </c>
      <c r="U2" s="116">
        <v>44835</v>
      </c>
      <c r="V2" s="116">
        <v>44866</v>
      </c>
      <c r="W2" s="116">
        <v>44896</v>
      </c>
    </row>
    <row r="3" spans="1:23" ht="15.75">
      <c r="A3" s="16" t="s">
        <v>66</v>
      </c>
      <c r="B3" s="128" t="s">
        <v>0</v>
      </c>
      <c r="C3" s="17">
        <f>[2]Inflation!DW3</f>
        <v>10.738255033557053</v>
      </c>
      <c r="D3" s="17">
        <f>[2]Inflation!DX3</f>
        <v>13.106382978723419</v>
      </c>
      <c r="E3" s="17">
        <f>[2]Inflation!DY3</f>
        <v>12.070410729253966</v>
      </c>
      <c r="F3" s="17">
        <f>[2]Inflation!DZ3</f>
        <v>11.570247933884303</v>
      </c>
      <c r="G3" s="17">
        <f>[2]Inflation!EA3</f>
        <v>11.63934426229507</v>
      </c>
      <c r="H3" s="17">
        <f>[2]Inflation!EB3</f>
        <v>11.79820992676972</v>
      </c>
      <c r="I3" s="17">
        <f>[2]Inflation!EC3</f>
        <v>13.834951456310684</v>
      </c>
      <c r="J3" s="17">
        <f>[2]Inflation!ED3</f>
        <v>14.868105515587526</v>
      </c>
      <c r="K3" s="17">
        <f>[2]Inflation!EE3</f>
        <v>14.274322169059017</v>
      </c>
      <c r="L3" s="17">
        <f>[2]Inflation!EF3</f>
        <v>13.675889328063251</v>
      </c>
      <c r="M3" s="17">
        <f>[2]Inflation!EG3</f>
        <v>13.427010148321639</v>
      </c>
      <c r="N3" s="17">
        <f>[2]Inflation!EH3</f>
        <v>14.626635873749038</v>
      </c>
      <c r="O3" s="17">
        <f>[2]Inflation!EI3</f>
        <v>15.378787878787881</v>
      </c>
      <c r="P3" s="17">
        <f>[2]Inflation!EJ3</f>
        <v>16.629044394281411</v>
      </c>
      <c r="Q3" s="17">
        <v>16.230366492146619</v>
      </c>
      <c r="R3" s="17">
        <v>14.074074074074083</v>
      </c>
      <c r="S3" s="17">
        <v>12.481644640234958</v>
      </c>
      <c r="T3" s="17">
        <v>10.55</v>
      </c>
      <c r="U3" s="17">
        <v>8.67</v>
      </c>
      <c r="V3" s="17">
        <v>5.85</v>
      </c>
      <c r="W3" s="17">
        <v>4.95</v>
      </c>
    </row>
    <row r="4" spans="1:23">
      <c r="A4" s="4" t="s">
        <v>66</v>
      </c>
      <c r="B4" s="127" t="s">
        <v>124</v>
      </c>
      <c r="C4" s="7">
        <v>4.2272126816380595</v>
      </c>
      <c r="D4" s="7">
        <v>6.2955599734923817</v>
      </c>
      <c r="E4" s="7">
        <v>6.2582345191040778</v>
      </c>
      <c r="F4" s="7">
        <v>5.5880441845354012</v>
      </c>
      <c r="G4" s="7">
        <v>5.3005817711700098</v>
      </c>
      <c r="H4" s="7">
        <v>4.3478260869565188</v>
      </c>
      <c r="I4" s="7">
        <v>4.4823232323232265</v>
      </c>
      <c r="J4" s="7">
        <v>4.9087476400251573</v>
      </c>
      <c r="K4" s="7">
        <v>5.6579783852511056</v>
      </c>
      <c r="L4" s="7">
        <v>6.0140754958413201</v>
      </c>
      <c r="M4" s="7">
        <v>6.0664112388250313</v>
      </c>
      <c r="N4" s="7">
        <v>6.9515306122448939</v>
      </c>
      <c r="O4" s="7">
        <v>7.7946768060836336</v>
      </c>
      <c r="P4" s="7">
        <v>7.0448877805486143</v>
      </c>
      <c r="Q4" s="7">
        <v>7.0055796652200852</v>
      </c>
      <c r="R4" s="7">
        <v>6.7076923076923034</v>
      </c>
      <c r="S4" s="7">
        <v>6.9981583793738533</v>
      </c>
      <c r="T4" s="7">
        <v>7.4142156862745168</v>
      </c>
      <c r="U4" s="7">
        <v>6.7673716012084606</v>
      </c>
      <c r="V4" s="7">
        <v>5.8788242351529796</v>
      </c>
      <c r="W4" s="7">
        <v>5.7160048134777375</v>
      </c>
    </row>
    <row r="6" spans="1:23">
      <c r="B6" s="32" t="s">
        <v>181</v>
      </c>
      <c r="I6" s="32"/>
      <c r="U6" s="1"/>
      <c r="V6" s="1"/>
    </row>
    <row r="7" spans="1:23">
      <c r="U7" s="1"/>
      <c r="V7" s="1"/>
    </row>
    <row r="8" spans="1:23">
      <c r="U8" s="1"/>
      <c r="V8" s="1"/>
    </row>
    <row r="9" spans="1:23">
      <c r="U9" s="1"/>
      <c r="V9" s="1"/>
    </row>
    <row r="10" spans="1:23">
      <c r="U10" s="1"/>
      <c r="V10" s="1"/>
    </row>
    <row r="22" spans="2:2">
      <c r="B22" t="s">
        <v>208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3"/>
  <sheetViews>
    <sheetView topLeftCell="A10" zoomScale="110" zoomScaleNormal="110" workbookViewId="0">
      <pane xSplit="1" topLeftCell="B1" activePane="topRight" state="frozen"/>
      <selection pane="topRight" activeCell="I23" sqref="I23"/>
    </sheetView>
  </sheetViews>
  <sheetFormatPr defaultColWidth="8.85546875" defaultRowHeight="15"/>
  <cols>
    <col min="1" max="1" width="22.85546875" customWidth="1"/>
    <col min="2" max="3" width="7.140625" customWidth="1"/>
    <col min="4" max="4" width="7.7109375" customWidth="1"/>
    <col min="5" max="6" width="6.85546875" customWidth="1"/>
    <col min="7" max="8" width="7" customWidth="1"/>
    <col min="9" max="9" width="7.140625" customWidth="1"/>
    <col min="10" max="10" width="7.42578125" customWidth="1"/>
    <col min="11" max="11" width="7.140625" customWidth="1"/>
    <col min="12" max="12" width="6.7109375" customWidth="1"/>
    <col min="13" max="13" width="7" customWidth="1"/>
    <col min="14" max="14" width="7.42578125" customWidth="1"/>
    <col min="15" max="15" width="6.42578125" customWidth="1"/>
    <col min="16" max="17" width="7.28515625" customWidth="1"/>
    <col min="18" max="18" width="7" customWidth="1"/>
    <col min="22" max="22" width="7.7109375" customWidth="1"/>
  </cols>
  <sheetData>
    <row r="2" spans="1:23" ht="15.75">
      <c r="A2" s="2"/>
      <c r="B2" s="2"/>
      <c r="C2" s="53">
        <v>44287</v>
      </c>
      <c r="D2" s="53">
        <v>44317</v>
      </c>
      <c r="E2" s="53">
        <v>44348</v>
      </c>
      <c r="F2" s="53">
        <v>44378</v>
      </c>
      <c r="G2" s="53">
        <v>44409</v>
      </c>
      <c r="H2" s="53">
        <v>44440</v>
      </c>
      <c r="I2" s="53">
        <v>44470</v>
      </c>
      <c r="J2" s="53">
        <v>44501</v>
      </c>
      <c r="K2" s="53">
        <v>44531</v>
      </c>
      <c r="L2" s="53">
        <v>44562</v>
      </c>
      <c r="M2" s="53">
        <v>44593</v>
      </c>
      <c r="N2" s="53">
        <v>44621</v>
      </c>
      <c r="O2" s="53">
        <v>44652</v>
      </c>
      <c r="P2" s="53">
        <v>44682</v>
      </c>
      <c r="Q2" s="116">
        <v>44713</v>
      </c>
      <c r="R2" s="116">
        <v>44743</v>
      </c>
      <c r="S2" s="116">
        <v>44774</v>
      </c>
      <c r="T2" s="116">
        <v>44805</v>
      </c>
      <c r="U2" s="116">
        <v>44835</v>
      </c>
      <c r="V2" s="116">
        <v>44866</v>
      </c>
      <c r="W2" s="116">
        <v>44896</v>
      </c>
    </row>
    <row r="3" spans="1:23" ht="15.75">
      <c r="A3" s="118" t="s">
        <v>68</v>
      </c>
      <c r="B3" s="128" t="s">
        <v>0</v>
      </c>
      <c r="C3" s="17">
        <f>[2]Inflation!DW872</f>
        <v>8.7151562950976036</v>
      </c>
      <c r="D3" s="17">
        <f>[2]Inflation!DX872</f>
        <v>10.406691339075813</v>
      </c>
      <c r="E3" s="17">
        <f>[2]Inflation!DY872</f>
        <v>10.498450904684242</v>
      </c>
      <c r="F3" s="17">
        <f>[2]Inflation!DZ872</f>
        <v>11.140615021227095</v>
      </c>
      <c r="G3" s="17">
        <f>[2]Inflation!EA872</f>
        <v>11.323506493490164</v>
      </c>
      <c r="H3" s="17">
        <f>[2]Inflation!EB872</f>
        <v>11.31611907439658</v>
      </c>
      <c r="I3" s="17">
        <f>[2]Inflation!EC872</f>
        <v>12.886142842926285</v>
      </c>
      <c r="J3" s="17">
        <f>[2]Inflation!ED872</f>
        <v>12.666941428988032</v>
      </c>
      <c r="K3" s="17">
        <f>[2]Inflation!EE872</f>
        <v>11.094438814447937</v>
      </c>
      <c r="L3" s="17">
        <f>[2]Inflation!EF872</f>
        <v>9.7807434044255857</v>
      </c>
      <c r="M3" s="17">
        <f>[2]Inflation!EG872</f>
        <v>10.38783959570333</v>
      </c>
      <c r="N3" s="17">
        <f>[2]Inflation!EH872</f>
        <v>11.387414529093775</v>
      </c>
      <c r="O3" s="17">
        <f>[2]Inflation!EI872</f>
        <v>11.639088657239993</v>
      </c>
      <c r="P3" s="17">
        <f>[2]Inflation!EJ872</f>
        <v>10.610744392283976</v>
      </c>
      <c r="Q3" s="17">
        <v>9.5231714941620194</v>
      </c>
      <c r="R3" s="17">
        <v>8.5399807795309748</v>
      </c>
      <c r="S3" s="17">
        <v>7.8575960290485414</v>
      </c>
      <c r="T3" s="17">
        <v>6.78</v>
      </c>
      <c r="U3" s="17">
        <v>4.6777480817778994</v>
      </c>
      <c r="V3" s="17">
        <v>3.42</v>
      </c>
      <c r="W3" s="17">
        <v>3.19</v>
      </c>
    </row>
    <row r="4" spans="1:23">
      <c r="A4" s="4" t="s">
        <v>68</v>
      </c>
      <c r="B4" s="127" t="s">
        <v>124</v>
      </c>
      <c r="C4" s="7">
        <v>5.328602312830566</v>
      </c>
      <c r="D4" s="7">
        <v>6.5732927398861385</v>
      </c>
      <c r="E4" s="7">
        <v>6.0608672437695299</v>
      </c>
      <c r="F4" s="7">
        <v>5.7947880297177345</v>
      </c>
      <c r="G4" s="7">
        <v>5.8355794181173426</v>
      </c>
      <c r="H4" s="7">
        <v>5.8873249991183485</v>
      </c>
      <c r="I4" s="7">
        <v>5.9074280792165812</v>
      </c>
      <c r="J4" s="7">
        <v>6.16195979819818</v>
      </c>
      <c r="K4" s="7">
        <v>6.1214161766806718</v>
      </c>
      <c r="L4" s="7">
        <v>5.9751357812833472</v>
      </c>
      <c r="M4" s="7">
        <v>5.827556705267356</v>
      </c>
      <c r="N4" s="7">
        <v>6.3715004256998053</v>
      </c>
      <c r="O4" s="7">
        <v>7.087831882338147</v>
      </c>
      <c r="P4" s="7">
        <v>5.9128744293207358</v>
      </c>
      <c r="Q4" s="7">
        <v>6.0040379244055142</v>
      </c>
      <c r="R4" s="7">
        <v>5.9800476344509024</v>
      </c>
      <c r="S4" s="7">
        <v>5.8975926942449242</v>
      </c>
      <c r="T4" s="7">
        <v>6.0042858020059819</v>
      </c>
      <c r="U4" s="7">
        <v>6.0412479075508951</v>
      </c>
      <c r="V4" s="7">
        <v>6.0077136598011727</v>
      </c>
      <c r="W4" s="7">
        <v>6.0863803047930709</v>
      </c>
    </row>
    <row r="6" spans="1:23">
      <c r="B6" s="32" t="s">
        <v>182</v>
      </c>
      <c r="U6" s="1"/>
      <c r="V6" s="1"/>
    </row>
    <row r="7" spans="1:23">
      <c r="U7" s="1"/>
      <c r="V7" s="1"/>
    </row>
    <row r="8" spans="1:23">
      <c r="U8" s="1"/>
      <c r="V8" s="1"/>
    </row>
    <row r="9" spans="1:23">
      <c r="U9" s="1"/>
      <c r="V9" s="1"/>
    </row>
    <row r="10" spans="1:23">
      <c r="U10" s="1"/>
      <c r="V10" s="1"/>
    </row>
    <row r="23" spans="2:2">
      <c r="B23" t="s">
        <v>208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"/>
  <sheetViews>
    <sheetView topLeftCell="A22" zoomScaleNormal="100" workbookViewId="0">
      <selection activeCell="N18" sqref="N18"/>
    </sheetView>
  </sheetViews>
  <sheetFormatPr defaultColWidth="11.42578125" defaultRowHeight="15"/>
  <cols>
    <col min="2" max="2" width="7.28515625" customWidth="1"/>
    <col min="3" max="3" width="9.28515625" customWidth="1"/>
    <col min="4" max="4" width="8" customWidth="1"/>
    <col min="6" max="6" width="9.28515625" customWidth="1"/>
    <col min="8" max="8" width="8.42578125" customWidth="1"/>
    <col min="9" max="9" width="7.85546875" customWidth="1"/>
    <col min="11" max="11" width="8.7109375" customWidth="1"/>
    <col min="12" max="12" width="8.42578125" customWidth="1"/>
  </cols>
  <sheetData>
    <row r="2" spans="1:5">
      <c r="A2" s="52"/>
      <c r="B2" s="11" t="s">
        <v>122</v>
      </c>
      <c r="C2" s="11" t="s">
        <v>119</v>
      </c>
      <c r="D2" s="11" t="s">
        <v>123</v>
      </c>
      <c r="E2" s="11" t="s">
        <v>121</v>
      </c>
    </row>
    <row r="3" spans="1:5" ht="15.75">
      <c r="A3" s="84">
        <v>44562</v>
      </c>
      <c r="B3" s="80">
        <v>4.9000000000000004</v>
      </c>
      <c r="C3" s="80">
        <v>7.4798730000000004</v>
      </c>
      <c r="D3" s="80">
        <v>10.379429999999999</v>
      </c>
      <c r="E3" s="80">
        <v>4.8918160000000004</v>
      </c>
    </row>
    <row r="4" spans="1:5" ht="15.75">
      <c r="A4" s="84">
        <v>44593</v>
      </c>
      <c r="B4" s="80">
        <v>5.5</v>
      </c>
      <c r="C4" s="80">
        <v>7.8710639999999996</v>
      </c>
      <c r="D4" s="80">
        <v>10.543659999999999</v>
      </c>
      <c r="E4" s="80">
        <v>5.1401870000000001</v>
      </c>
    </row>
    <row r="5" spans="1:5" ht="15.75">
      <c r="A5" s="84">
        <v>44621</v>
      </c>
      <c r="B5" s="80">
        <v>6.2</v>
      </c>
      <c r="C5" s="80">
        <v>8.5424559999999996</v>
      </c>
      <c r="D5" s="80">
        <v>11.29941</v>
      </c>
      <c r="E5" s="80">
        <v>7.255814</v>
      </c>
    </row>
    <row r="6" spans="1:5" ht="15.75">
      <c r="A6" s="84">
        <v>44652</v>
      </c>
      <c r="B6" s="80">
        <v>7.8</v>
      </c>
      <c r="C6" s="80">
        <v>8.2586300000000001</v>
      </c>
      <c r="D6" s="80">
        <v>12.131629999999999</v>
      </c>
      <c r="E6" s="80">
        <v>7.3937150000000003</v>
      </c>
    </row>
    <row r="7" spans="1:5" ht="15.75">
      <c r="A7" s="84">
        <v>44682</v>
      </c>
      <c r="B7" s="80">
        <v>7.9</v>
      </c>
      <c r="C7" s="80">
        <v>8.5815110000000008</v>
      </c>
      <c r="D7" s="80">
        <v>11.731210000000001</v>
      </c>
      <c r="E7" s="80">
        <v>7.9116840000000002</v>
      </c>
    </row>
    <row r="8" spans="1:5" ht="15.75">
      <c r="A8" s="84">
        <v>44713</v>
      </c>
      <c r="B8" s="80">
        <v>8.1999999999999993</v>
      </c>
      <c r="C8" s="80">
        <v>9.0597580000000004</v>
      </c>
      <c r="D8" s="80">
        <v>11.88687</v>
      </c>
      <c r="E8" s="80">
        <v>7.6076990000000002</v>
      </c>
    </row>
    <row r="9" spans="1:5" ht="15.75">
      <c r="A9" s="84">
        <v>44743</v>
      </c>
      <c r="B9" s="80">
        <v>8.8000000000000007</v>
      </c>
      <c r="C9" s="80">
        <v>8.5248150000000003</v>
      </c>
      <c r="D9" s="80">
        <v>10.0694</v>
      </c>
      <c r="E9" s="80">
        <v>7.5386009999999999</v>
      </c>
    </row>
    <row r="10" spans="1:5" ht="15.75">
      <c r="A10" s="84">
        <v>44774</v>
      </c>
      <c r="B10" s="80">
        <v>8.6</v>
      </c>
      <c r="C10" s="80">
        <v>8.2626919999999995</v>
      </c>
      <c r="D10" s="80">
        <v>8.7272909999999992</v>
      </c>
      <c r="E10" s="80">
        <v>7.9019069999999996</v>
      </c>
    </row>
    <row r="11" spans="1:5" ht="15.75">
      <c r="A11" s="84">
        <v>44805</v>
      </c>
      <c r="B11" s="80">
        <v>8.8000000000000007</v>
      </c>
      <c r="C11" s="80">
        <v>8.20167</v>
      </c>
      <c r="D11" s="80">
        <v>7.168825</v>
      </c>
      <c r="E11" s="80">
        <v>9.9909169999999996</v>
      </c>
    </row>
    <row r="12" spans="1:5" ht="15.75">
      <c r="A12" s="84">
        <v>44835</v>
      </c>
      <c r="B12" s="80">
        <v>9.6</v>
      </c>
      <c r="C12" s="80">
        <v>7.7454270000000003</v>
      </c>
      <c r="D12" s="80">
        <v>6.4703720000000002</v>
      </c>
      <c r="E12" s="80">
        <v>10.388439999999999</v>
      </c>
    </row>
    <row r="13" spans="1:5" ht="15.75">
      <c r="A13" s="84">
        <v>44866</v>
      </c>
      <c r="B13" s="80">
        <v>9.3000000000000007</v>
      </c>
      <c r="C13" s="80">
        <v>7.11</v>
      </c>
      <c r="D13" s="80">
        <v>5.9</v>
      </c>
      <c r="E13" s="80">
        <v>10.045</v>
      </c>
    </row>
    <row r="14" spans="1:5" ht="15.75">
      <c r="A14" s="84">
        <v>44896</v>
      </c>
      <c r="B14" s="81">
        <v>9.1999999999999993</v>
      </c>
      <c r="C14" s="81">
        <v>6.45</v>
      </c>
      <c r="D14" s="81">
        <v>5.79</v>
      </c>
      <c r="E14" s="81">
        <v>8.5500000000000007</v>
      </c>
    </row>
    <row r="15" spans="1:5" ht="15.75">
      <c r="A15" s="82"/>
      <c r="B15" s="83"/>
      <c r="C15" s="83"/>
      <c r="D15" s="83"/>
      <c r="E15" s="83"/>
    </row>
    <row r="16" spans="1:5">
      <c r="A16" s="51"/>
      <c r="D16" s="12" t="s">
        <v>164</v>
      </c>
    </row>
    <row r="17" spans="1:20">
      <c r="A17" s="51"/>
    </row>
    <row r="18" spans="1:20">
      <c r="A18" s="51"/>
    </row>
    <row r="19" spans="1:20">
      <c r="A19" s="5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>
      <c r="A20" s="5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>
      <c r="A21" s="51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>
      <c r="A22" s="51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>
      <c r="A23" s="51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>
      <c r="A24" s="51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>
      <c r="A25" s="51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>
      <c r="A26" s="5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>
      <c r="A27" s="51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>
      <c r="A28" s="51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>
      <c r="A29" s="51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>
      <c r="A30" s="5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>
      <c r="A31" s="51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>
      <c r="A32" s="5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10">
      <c r="A33" s="51"/>
      <c r="J33" s="13"/>
    </row>
    <row r="34" spans="1:10">
      <c r="A34" s="51"/>
      <c r="J34" s="13"/>
    </row>
    <row r="35" spans="1:10">
      <c r="A35" t="s">
        <v>162</v>
      </c>
      <c r="J35" s="13"/>
    </row>
    <row r="36" spans="1:10">
      <c r="J36" s="13"/>
    </row>
    <row r="37" spans="1:10">
      <c r="J37" s="13"/>
    </row>
    <row r="38" spans="1:10">
      <c r="J38" s="13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3"/>
  <sheetViews>
    <sheetView topLeftCell="A7" zoomScale="110" zoomScaleNormal="110" workbookViewId="0">
      <pane xSplit="1" topLeftCell="B1" activePane="topRight" state="frozen"/>
      <selection pane="topRight" activeCell="C23" sqref="C23"/>
    </sheetView>
  </sheetViews>
  <sheetFormatPr defaultColWidth="8.85546875" defaultRowHeight="15"/>
  <cols>
    <col min="1" max="1" width="17.28515625" customWidth="1"/>
    <col min="2" max="2" width="9" customWidth="1"/>
    <col min="3" max="3" width="7.140625" customWidth="1"/>
    <col min="4" max="4" width="7.7109375" customWidth="1"/>
    <col min="5" max="6" width="6.85546875" customWidth="1"/>
    <col min="7" max="8" width="7" customWidth="1"/>
    <col min="9" max="9" width="7.140625" customWidth="1"/>
    <col min="10" max="10" width="7.42578125" customWidth="1"/>
    <col min="11" max="11" width="7.140625" customWidth="1"/>
    <col min="12" max="12" width="6.7109375" customWidth="1"/>
    <col min="13" max="13" width="7" customWidth="1"/>
    <col min="14" max="14" width="7.42578125" customWidth="1"/>
    <col min="15" max="15" width="6.42578125" customWidth="1"/>
    <col min="16" max="17" width="7.28515625" customWidth="1"/>
    <col min="18" max="18" width="7" customWidth="1"/>
    <col min="22" max="22" width="7.7109375" customWidth="1"/>
  </cols>
  <sheetData>
    <row r="2" spans="1:23" ht="15.75">
      <c r="A2" s="2"/>
      <c r="B2" s="2"/>
      <c r="C2" s="53">
        <v>44287</v>
      </c>
      <c r="D2" s="53">
        <v>44317</v>
      </c>
      <c r="E2" s="53">
        <v>44348</v>
      </c>
      <c r="F2" s="53">
        <v>44378</v>
      </c>
      <c r="G2" s="53">
        <v>44409</v>
      </c>
      <c r="H2" s="53">
        <v>44440</v>
      </c>
      <c r="I2" s="53">
        <v>44470</v>
      </c>
      <c r="J2" s="53">
        <v>44501</v>
      </c>
      <c r="K2" s="53">
        <v>44531</v>
      </c>
      <c r="L2" s="53">
        <v>44562</v>
      </c>
      <c r="M2" s="53">
        <v>44593</v>
      </c>
      <c r="N2" s="53">
        <v>44621</v>
      </c>
      <c r="O2" s="53">
        <v>44652</v>
      </c>
      <c r="P2" s="53">
        <v>44682</v>
      </c>
      <c r="Q2" s="116">
        <v>44713</v>
      </c>
      <c r="R2" s="116">
        <v>44743</v>
      </c>
      <c r="S2" s="116">
        <v>44774</v>
      </c>
      <c r="T2" s="116">
        <v>44805</v>
      </c>
      <c r="U2" s="116">
        <v>44835</v>
      </c>
      <c r="V2" s="116">
        <v>44866</v>
      </c>
      <c r="W2" s="116">
        <v>44896</v>
      </c>
    </row>
    <row r="3" spans="1:23" ht="15.75">
      <c r="A3" s="118" t="s">
        <v>67</v>
      </c>
      <c r="B3" s="128" t="s">
        <v>0</v>
      </c>
      <c r="C3" s="17">
        <f>[2]Inflation!DW871</f>
        <v>7.5152335815843019</v>
      </c>
      <c r="D3" s="17">
        <f>[2]Inflation!DX871</f>
        <v>8.2481254260395431</v>
      </c>
      <c r="E3" s="17">
        <f>[2]Inflation!DY871</f>
        <v>6.7249495628782796</v>
      </c>
      <c r="F3" s="17">
        <f>[2]Inflation!DZ871</f>
        <v>4.5245901639344277</v>
      </c>
      <c r="G3" s="17">
        <f>[2]Inflation!EA871</f>
        <v>3.7589112119248203</v>
      </c>
      <c r="H3" s="17">
        <f>[2]Inflation!EB871</f>
        <v>2.5949367088607511</v>
      </c>
      <c r="I3" s="17">
        <f>[2]Inflation!EC871</f>
        <v>4.2526579111944907</v>
      </c>
      <c r="J3" s="17">
        <f>[2]Inflation!ED871</f>
        <v>6.8252974326862947</v>
      </c>
      <c r="K3" s="17">
        <f>[2]Inflation!EE871</f>
        <v>9.3729799612152664</v>
      </c>
      <c r="L3" s="17">
        <f>[2]Inflation!EF871</f>
        <v>9.5520421607378161</v>
      </c>
      <c r="M3" s="17">
        <f>[2]Inflation!EG871</f>
        <v>8.6701434159061073</v>
      </c>
      <c r="N3" s="17">
        <f>[2]Inflation!EH871</f>
        <v>9.2917478882390991</v>
      </c>
      <c r="O3" s="17">
        <f>[2]Inflation!EI871</f>
        <v>9.130982367758179</v>
      </c>
      <c r="P3" s="17">
        <f>[2]Inflation!EJ871</f>
        <v>10.579345088161208</v>
      </c>
      <c r="Q3" s="17">
        <v>11.783238815374929</v>
      </c>
      <c r="R3" s="17">
        <v>9.2848180677540739</v>
      </c>
      <c r="S3" s="17">
        <v>10.056214865708935</v>
      </c>
      <c r="T3" s="17">
        <v>8.02</v>
      </c>
      <c r="U3" s="17">
        <v>6.6</v>
      </c>
      <c r="V3" s="17">
        <v>2.17</v>
      </c>
      <c r="W3" s="17">
        <v>0.65</v>
      </c>
    </row>
    <row r="4" spans="1:23">
      <c r="A4" s="4" t="s">
        <v>137</v>
      </c>
      <c r="B4" s="127" t="s">
        <v>124</v>
      </c>
      <c r="C4" s="7">
        <v>1.9556714471968606</v>
      </c>
      <c r="D4" s="7">
        <v>5.0065876152832534</v>
      </c>
      <c r="E4" s="7">
        <v>5.1499348109517618</v>
      </c>
      <c r="F4" s="7">
        <v>3.9566049776643464</v>
      </c>
      <c r="G4" s="7">
        <v>3.1051964512040398</v>
      </c>
      <c r="H4" s="7">
        <v>0.68069306930693685</v>
      </c>
      <c r="I4" s="7">
        <v>0.8459214501510548</v>
      </c>
      <c r="J4" s="7">
        <v>1.8674698795180689</v>
      </c>
      <c r="K4" s="7">
        <v>4.0473225404732194</v>
      </c>
      <c r="L4" s="7">
        <v>5.4347826086956541</v>
      </c>
      <c r="M4" s="7">
        <v>5.8520900321543445</v>
      </c>
      <c r="N4" s="7">
        <v>7.6774193548387215</v>
      </c>
      <c r="O4" s="7">
        <v>8.3120204603580596</v>
      </c>
      <c r="P4" s="7">
        <v>7.9673776662484208</v>
      </c>
      <c r="Q4" s="7">
        <v>7.7495350278983244</v>
      </c>
      <c r="R4" s="7">
        <v>6.6912216083486742</v>
      </c>
      <c r="S4" s="7">
        <v>7.6213890596189326</v>
      </c>
      <c r="T4" s="7">
        <v>8.6047940995697569</v>
      </c>
      <c r="U4" s="7">
        <v>7.0101857399640366</v>
      </c>
      <c r="V4" s="7">
        <v>4.6717918391484314</v>
      </c>
      <c r="W4" s="7">
        <v>4.1891083183722255</v>
      </c>
    </row>
    <row r="6" spans="1:23">
      <c r="C6" s="136" t="s">
        <v>183</v>
      </c>
    </row>
    <row r="23" spans="3:3">
      <c r="C23" t="s">
        <v>208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3"/>
  <sheetViews>
    <sheetView topLeftCell="A10" zoomScale="110" zoomScaleNormal="110" workbookViewId="0">
      <pane xSplit="1" topLeftCell="B1" activePane="topRight" state="frozen"/>
      <selection pane="topRight" activeCell="F23" sqref="F23"/>
    </sheetView>
  </sheetViews>
  <sheetFormatPr defaultColWidth="8.85546875" defaultRowHeight="15"/>
  <cols>
    <col min="1" max="1" width="14.42578125" customWidth="1"/>
    <col min="2" max="2" width="20" customWidth="1"/>
    <col min="3" max="3" width="7.140625" customWidth="1"/>
    <col min="4" max="4" width="7.7109375" customWidth="1"/>
    <col min="5" max="6" width="6.85546875" customWidth="1"/>
    <col min="7" max="8" width="7" customWidth="1"/>
    <col min="9" max="9" width="7.140625" customWidth="1"/>
    <col min="10" max="10" width="7.42578125" customWidth="1"/>
    <col min="11" max="11" width="7.140625" customWidth="1"/>
    <col min="12" max="12" width="6.7109375" customWidth="1"/>
    <col min="13" max="13" width="7" customWidth="1"/>
    <col min="14" max="14" width="7.42578125" customWidth="1"/>
    <col min="15" max="15" width="6.42578125" customWidth="1"/>
    <col min="16" max="17" width="7.28515625" customWidth="1"/>
    <col min="18" max="18" width="7" customWidth="1"/>
    <col min="22" max="22" width="7.7109375" customWidth="1"/>
  </cols>
  <sheetData>
    <row r="2" spans="1:23" ht="15.75">
      <c r="A2" s="2"/>
      <c r="B2" s="2"/>
      <c r="C2" s="53">
        <v>44287</v>
      </c>
      <c r="D2" s="53">
        <v>44317</v>
      </c>
      <c r="E2" s="53">
        <v>44348</v>
      </c>
      <c r="F2" s="53">
        <v>44378</v>
      </c>
      <c r="G2" s="53">
        <v>44409</v>
      </c>
      <c r="H2" s="53">
        <v>44440</v>
      </c>
      <c r="I2" s="53">
        <v>44470</v>
      </c>
      <c r="J2" s="53">
        <v>44501</v>
      </c>
      <c r="K2" s="53">
        <v>44531</v>
      </c>
      <c r="L2" s="53">
        <v>44562</v>
      </c>
      <c r="M2" s="53">
        <v>44593</v>
      </c>
      <c r="N2" s="53">
        <v>44621</v>
      </c>
      <c r="O2" s="53">
        <v>44652</v>
      </c>
      <c r="P2" s="53">
        <v>44682</v>
      </c>
      <c r="Q2" s="116">
        <v>44713</v>
      </c>
      <c r="R2" s="116">
        <v>44743</v>
      </c>
      <c r="S2" s="116">
        <v>44774</v>
      </c>
      <c r="T2" s="116">
        <v>44805</v>
      </c>
      <c r="U2" s="116">
        <v>44835</v>
      </c>
      <c r="V2" s="116">
        <v>44866</v>
      </c>
      <c r="W2" s="116">
        <v>44896</v>
      </c>
    </row>
    <row r="3" spans="1:23" ht="15.75">
      <c r="A3" s="16" t="s">
        <v>63</v>
      </c>
      <c r="B3" s="128" t="s">
        <v>135</v>
      </c>
      <c r="C3" s="17">
        <f>[2]Inflation!DW142</f>
        <v>21.269487750556792</v>
      </c>
      <c r="D3" s="17">
        <f>[2]Inflation!DX142</f>
        <v>36.737235367372342</v>
      </c>
      <c r="E3" s="17">
        <f>[2]Inflation!DY142</f>
        <v>29.322429906542059</v>
      </c>
      <c r="F3" s="17">
        <f>[2]Inflation!DZ142</f>
        <v>27.012127894156567</v>
      </c>
      <c r="G3" s="17">
        <f>[2]Inflation!EA142</f>
        <v>28.152173913043477</v>
      </c>
      <c r="H3" s="17">
        <f>[2]Inflation!EB142</f>
        <v>29.488574537540792</v>
      </c>
      <c r="I3" s="17">
        <f>[2]Inflation!EC142</f>
        <v>38.613861386138602</v>
      </c>
      <c r="J3" s="17">
        <f>[2]Inflation!ED142</f>
        <v>44.373673036093408</v>
      </c>
      <c r="K3" s="17">
        <f>[2]Inflation!EE142</f>
        <v>38.080495356037147</v>
      </c>
      <c r="L3" s="17">
        <f>[2]Inflation!EF142</f>
        <v>34.359483614697119</v>
      </c>
      <c r="M3" s="17">
        <f>[2]Inflation!EG142</f>
        <v>30.842005676442774</v>
      </c>
      <c r="N3" s="17">
        <f>[2]Inflation!EH142</f>
        <v>31.776556776556774</v>
      </c>
      <c r="O3" s="17">
        <f>[2]Inflation!EI142</f>
        <v>38.842975206611555</v>
      </c>
      <c r="P3" s="17">
        <f>[2]Inflation!EJ142</f>
        <v>48.998178506375226</v>
      </c>
      <c r="Q3" s="17">
        <v>50.948509485094839</v>
      </c>
      <c r="R3" s="17">
        <v>44.618055555555557</v>
      </c>
      <c r="S3" s="17">
        <v>35.029686174724326</v>
      </c>
      <c r="T3" s="17">
        <v>33.11</v>
      </c>
      <c r="U3" s="17">
        <v>25.4</v>
      </c>
      <c r="V3" s="17">
        <v>17.350000000000001</v>
      </c>
      <c r="W3" s="17">
        <v>18.09</v>
      </c>
    </row>
    <row r="4" spans="1:23">
      <c r="A4" s="4" t="s">
        <v>5</v>
      </c>
      <c r="B4" s="127" t="s">
        <v>136</v>
      </c>
      <c r="C4" s="7">
        <v>7.9805690492713355</v>
      </c>
      <c r="D4" s="7">
        <v>11.859649122807014</v>
      </c>
      <c r="E4" s="7">
        <v>12.614517265680059</v>
      </c>
      <c r="F4" s="7">
        <v>12.377622377622366</v>
      </c>
      <c r="G4" s="7">
        <v>12.946116165150446</v>
      </c>
      <c r="H4" s="7">
        <v>13.626834381551367</v>
      </c>
      <c r="I4" s="7">
        <v>14.345403899721454</v>
      </c>
      <c r="J4" s="7">
        <v>13.34716459197789</v>
      </c>
      <c r="K4" s="7">
        <v>10.953346855983771</v>
      </c>
      <c r="L4" s="7">
        <v>9.320905459387486</v>
      </c>
      <c r="M4" s="7">
        <v>8.7270341207348991</v>
      </c>
      <c r="N4" s="7">
        <v>7.5241157556269922</v>
      </c>
      <c r="O4" s="7">
        <v>10.668380462724937</v>
      </c>
      <c r="P4" s="7">
        <v>9.5357590966122849</v>
      </c>
      <c r="Q4" s="7">
        <v>10.137672090112627</v>
      </c>
      <c r="R4" s="7">
        <v>11.761045426260107</v>
      </c>
      <c r="S4" s="7">
        <v>10.780669144981413</v>
      </c>
      <c r="T4" s="7">
        <v>10.393603936039364</v>
      </c>
      <c r="U4" s="7">
        <v>9.9269183922046302</v>
      </c>
      <c r="V4" s="7">
        <v>10.616229408175727</v>
      </c>
      <c r="W4" s="7">
        <v>10.968921389396712</v>
      </c>
    </row>
    <row r="6" spans="1:23">
      <c r="B6" s="135" t="s">
        <v>184</v>
      </c>
      <c r="I6" s="32"/>
    </row>
    <row r="23" spans="2:2">
      <c r="B23" t="s">
        <v>208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topLeftCell="A19" zoomScale="110" zoomScaleNormal="110" workbookViewId="0">
      <pane xSplit="1" topLeftCell="B1" activePane="topRight" state="frozen"/>
      <selection pane="topRight" activeCell="B26" sqref="B26"/>
    </sheetView>
  </sheetViews>
  <sheetFormatPr defaultColWidth="8.85546875" defaultRowHeight="15"/>
  <cols>
    <col min="1" max="1" width="22.85546875" customWidth="1"/>
    <col min="2" max="2" width="30.42578125" customWidth="1"/>
    <col min="3" max="3" width="7.140625" customWidth="1"/>
    <col min="4" max="4" width="7.7109375" customWidth="1"/>
    <col min="5" max="6" width="6.85546875" customWidth="1"/>
    <col min="7" max="8" width="7" customWidth="1"/>
    <col min="9" max="9" width="7.140625" customWidth="1"/>
    <col min="10" max="10" width="7.42578125" customWidth="1"/>
    <col min="11" max="11" width="7.140625" customWidth="1"/>
    <col min="12" max="12" width="6.7109375" customWidth="1"/>
    <col min="13" max="13" width="7" customWidth="1"/>
    <col min="14" max="14" width="7.42578125" customWidth="1"/>
    <col min="15" max="15" width="6.42578125" customWidth="1"/>
    <col min="16" max="17" width="7.28515625" customWidth="1"/>
    <col min="18" max="18" width="7" customWidth="1"/>
    <col min="22" max="22" width="7.7109375" customWidth="1"/>
  </cols>
  <sheetData>
    <row r="2" spans="1:23" ht="15.75">
      <c r="A2" s="2" t="s">
        <v>0</v>
      </c>
      <c r="B2" s="2"/>
      <c r="C2" s="53">
        <v>44287</v>
      </c>
      <c r="D2" s="53">
        <v>44317</v>
      </c>
      <c r="E2" s="53">
        <v>44348</v>
      </c>
      <c r="F2" s="53">
        <v>44378</v>
      </c>
      <c r="G2" s="53">
        <v>44409</v>
      </c>
      <c r="H2" s="53">
        <v>44440</v>
      </c>
      <c r="I2" s="53">
        <v>44470</v>
      </c>
      <c r="J2" s="53">
        <v>44501</v>
      </c>
      <c r="K2" s="53">
        <v>44531</v>
      </c>
      <c r="L2" s="53">
        <v>44562</v>
      </c>
      <c r="M2" s="53">
        <v>44593</v>
      </c>
      <c r="N2" s="53">
        <v>44621</v>
      </c>
      <c r="O2" s="53">
        <v>44652</v>
      </c>
      <c r="P2" s="53">
        <v>44682</v>
      </c>
      <c r="Q2" s="116">
        <v>44713</v>
      </c>
      <c r="R2" s="116">
        <v>44743</v>
      </c>
      <c r="S2" s="116">
        <v>44774</v>
      </c>
      <c r="T2" s="116">
        <v>44805</v>
      </c>
      <c r="U2" s="116">
        <v>44835</v>
      </c>
      <c r="V2" s="116">
        <v>44866</v>
      </c>
      <c r="W2" s="116">
        <v>44896</v>
      </c>
    </row>
    <row r="3" spans="1:23" ht="15.75">
      <c r="A3" s="118" t="s">
        <v>18</v>
      </c>
      <c r="B3" s="128" t="s">
        <v>159</v>
      </c>
      <c r="C3" s="17">
        <f>[2]Inflation!DW154</f>
        <v>46.407185628742511</v>
      </c>
      <c r="D3" s="17">
        <f>[2]Inflation!DX154</f>
        <v>64.878048780487816</v>
      </c>
      <c r="E3" s="17">
        <f>[2]Inflation!DY154</f>
        <v>59.939759036144565</v>
      </c>
      <c r="F3" s="17">
        <f>[2]Inflation!DZ154</f>
        <v>59.041095890410958</v>
      </c>
      <c r="G3" s="17">
        <f>[2]Inflation!EA154</f>
        <v>61.527967257844487</v>
      </c>
      <c r="H3" s="17">
        <f>[2]Inflation!EB154</f>
        <v>54.851752021563335</v>
      </c>
      <c r="I3" s="17">
        <f>[2]Inflation!EC154</f>
        <v>69.742198100407052</v>
      </c>
      <c r="J3" s="17">
        <f>[2]Inflation!ED154</f>
        <v>89.754098360655732</v>
      </c>
      <c r="K3" s="17">
        <f>[2]Inflation!EE154</f>
        <v>75.131578947368411</v>
      </c>
      <c r="L3" s="17">
        <f>[2]Inflation!EF154</f>
        <v>66.584463625154129</v>
      </c>
      <c r="M3" s="17">
        <f>[2]Inflation!EG154</f>
        <v>56.644144144144136</v>
      </c>
      <c r="N3" s="17">
        <f>[2]Inflation!EH154</f>
        <v>53.538461538461533</v>
      </c>
      <c r="O3" s="17">
        <f>[2]Inflation!EI154</f>
        <v>60.633946830265842</v>
      </c>
      <c r="P3" s="17">
        <f>[2]Inflation!EJ154</f>
        <v>71.104536489151869</v>
      </c>
      <c r="Q3" s="17">
        <v>75.423728813559322</v>
      </c>
      <c r="R3" s="17">
        <v>55.297157622739036</v>
      </c>
      <c r="S3" s="17">
        <v>38.682432432432414</v>
      </c>
      <c r="T3" s="17">
        <v>40.382941688424708</v>
      </c>
      <c r="U3" s="17">
        <v>25.019984012789777</v>
      </c>
      <c r="V3" s="17">
        <v>14.11</v>
      </c>
      <c r="W3" s="17">
        <v>16.829999999999998</v>
      </c>
    </row>
    <row r="4" spans="1:23" ht="15.75">
      <c r="A4" s="118" t="s">
        <v>64</v>
      </c>
      <c r="B4" s="128" t="s">
        <v>158</v>
      </c>
      <c r="C4" s="17">
        <f>[2]Inflation!DW157</f>
        <v>32.894736842105267</v>
      </c>
      <c r="D4" s="17">
        <f>[2]Inflation!DX157</f>
        <v>69.157392686804471</v>
      </c>
      <c r="E4" s="17">
        <f>[2]Inflation!DY157</f>
        <v>59.916201117318458</v>
      </c>
      <c r="F4" s="17">
        <f>[2]Inflation!DZ157</f>
        <v>53.787878787878782</v>
      </c>
      <c r="G4" s="17">
        <f>[2]Inflation!EA157</f>
        <v>50.686641697877668</v>
      </c>
      <c r="H4" s="17">
        <f>[2]Inflation!EB157</f>
        <v>51.799485861182525</v>
      </c>
      <c r="I4" s="17">
        <f>[2]Inflation!EC157</f>
        <v>75.132978723404236</v>
      </c>
      <c r="J4" s="17">
        <f>[2]Inflation!ED157</f>
        <v>87.135278514588848</v>
      </c>
      <c r="K4" s="17">
        <f>[2]Inflation!EE157</f>
        <v>70.551378446115294</v>
      </c>
      <c r="L4" s="17">
        <f>[2]Inflation!EF157</f>
        <v>63.995354239256685</v>
      </c>
      <c r="M4" s="17">
        <f>[2]Inflation!EG157</f>
        <v>55.590717299578074</v>
      </c>
      <c r="N4" s="17">
        <f>[2]Inflation!EH157</f>
        <v>52.316602316602335</v>
      </c>
      <c r="O4" s="17">
        <f>[2]Inflation!EI157</f>
        <v>67.623762376237636</v>
      </c>
      <c r="P4" s="17">
        <f>[2]Inflation!EJ157</f>
        <v>92.011278195488728</v>
      </c>
      <c r="Q4" s="17">
        <v>81.310043668122262</v>
      </c>
      <c r="R4" s="17">
        <v>72.413793103448285</v>
      </c>
      <c r="S4" s="17">
        <v>61.309030654515318</v>
      </c>
      <c r="T4" s="17">
        <v>65.961049957663008</v>
      </c>
      <c r="U4" s="17">
        <v>43.052391799544431</v>
      </c>
      <c r="V4" s="17">
        <v>42.1</v>
      </c>
      <c r="W4" s="17">
        <v>35.49</v>
      </c>
    </row>
    <row r="5" spans="1:23">
      <c r="A5" s="4" t="s">
        <v>14</v>
      </c>
      <c r="B5" s="127" t="s">
        <v>157</v>
      </c>
      <c r="C5" s="6">
        <v>10.808767951625086</v>
      </c>
      <c r="D5" s="6">
        <v>12.377358490566049</v>
      </c>
      <c r="E5" s="6">
        <v>11.629629629629612</v>
      </c>
      <c r="F5" s="6">
        <v>10.541516245487358</v>
      </c>
      <c r="G5" s="6">
        <v>10.243553008596006</v>
      </c>
      <c r="H5" s="6">
        <v>9.5305832147937419</v>
      </c>
      <c r="I5" s="6">
        <v>10.89743589743588</v>
      </c>
      <c r="J5" s="6">
        <v>10.021321961620488</v>
      </c>
      <c r="K5" s="6">
        <v>9.7251585623678416</v>
      </c>
      <c r="L5" s="6">
        <v>9.2877094972067198</v>
      </c>
      <c r="M5" s="6">
        <v>8.1323225361819453</v>
      </c>
      <c r="N5" s="6">
        <v>8.0027359781121845</v>
      </c>
      <c r="O5" s="6">
        <v>10.914051841746254</v>
      </c>
      <c r="P5" s="6">
        <v>9.4694425789120231</v>
      </c>
      <c r="Q5" s="6">
        <v>6.9011280690112864</v>
      </c>
      <c r="R5" s="6">
        <v>5.5519268451992065</v>
      </c>
      <c r="S5" s="6">
        <v>5.1981806367771277</v>
      </c>
      <c r="T5" s="6">
        <v>5.3896103896103886</v>
      </c>
      <c r="U5" s="6">
        <v>4.6242774566474187</v>
      </c>
      <c r="V5" s="6">
        <v>5.2971576227390127</v>
      </c>
      <c r="W5" s="6">
        <v>4.881181759794484</v>
      </c>
    </row>
    <row r="6" spans="1:23">
      <c r="A6" s="137"/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spans="1:23">
      <c r="B7" s="32" t="s">
        <v>185</v>
      </c>
    </row>
    <row r="13" spans="1:23">
      <c r="R13" s="54"/>
    </row>
    <row r="14" spans="1:23">
      <c r="N14" s="54"/>
      <c r="P14" s="54"/>
      <c r="R14" s="54"/>
      <c r="T14" s="54"/>
    </row>
    <row r="15" spans="1:23">
      <c r="N15" s="54"/>
      <c r="P15" s="54"/>
      <c r="R15" s="54"/>
      <c r="T15" s="54"/>
    </row>
    <row r="16" spans="1:23">
      <c r="N16" s="54"/>
      <c r="P16" s="54"/>
      <c r="R16" s="54"/>
      <c r="T16" s="54"/>
    </row>
    <row r="17" spans="2:20">
      <c r="T17" s="54"/>
    </row>
    <row r="26" spans="2:20">
      <c r="B26" t="s">
        <v>208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topLeftCell="A10" workbookViewId="0">
      <selection activeCell="G21" sqref="G21"/>
    </sheetView>
  </sheetViews>
  <sheetFormatPr defaultColWidth="8.85546875" defaultRowHeight="15"/>
  <cols>
    <col min="2" max="2" width="14.42578125" bestFit="1" customWidth="1"/>
    <col min="3" max="3" width="27" bestFit="1" customWidth="1"/>
  </cols>
  <sheetData>
    <row r="2" spans="2:6">
      <c r="B2" s="11" t="s">
        <v>186</v>
      </c>
      <c r="C2" s="11" t="s">
        <v>187</v>
      </c>
    </row>
    <row r="3" spans="2:6" ht="15.75">
      <c r="B3" s="55">
        <v>44378</v>
      </c>
      <c r="C3" s="2">
        <v>5.59</v>
      </c>
      <c r="F3" s="129" t="s">
        <v>190</v>
      </c>
    </row>
    <row r="4" spans="2:6">
      <c r="B4" s="55">
        <v>44409</v>
      </c>
      <c r="C4" s="2">
        <v>5.22</v>
      </c>
    </row>
    <row r="5" spans="2:6">
      <c r="B5" s="55">
        <v>44440</v>
      </c>
      <c r="C5" s="2">
        <v>5.75</v>
      </c>
    </row>
    <row r="6" spans="2:6">
      <c r="B6" s="55">
        <v>44470</v>
      </c>
      <c r="C6" s="2">
        <v>5.47</v>
      </c>
    </row>
    <row r="7" spans="2:6">
      <c r="B7" s="55">
        <v>44501</v>
      </c>
      <c r="C7" s="2">
        <v>5.3</v>
      </c>
    </row>
    <row r="8" spans="2:6">
      <c r="B8" s="55">
        <v>44531</v>
      </c>
      <c r="C8" s="2">
        <v>5.45</v>
      </c>
    </row>
    <row r="9" spans="2:6">
      <c r="B9" s="55">
        <v>44562</v>
      </c>
      <c r="C9" s="2">
        <v>5.94</v>
      </c>
    </row>
    <row r="10" spans="2:6">
      <c r="B10" s="55">
        <v>44593</v>
      </c>
      <c r="C10" s="2">
        <v>6.09</v>
      </c>
    </row>
    <row r="11" spans="2:6">
      <c r="B11" s="55">
        <v>44621</v>
      </c>
      <c r="C11" s="2">
        <v>6.12</v>
      </c>
    </row>
    <row r="12" spans="2:6">
      <c r="B12" s="55">
        <v>44652</v>
      </c>
      <c r="C12" s="2">
        <v>6.02</v>
      </c>
    </row>
    <row r="13" spans="2:6">
      <c r="B13" s="55">
        <v>44682</v>
      </c>
      <c r="C13" s="2">
        <v>5.58</v>
      </c>
    </row>
    <row r="14" spans="2:6">
      <c r="B14" s="55">
        <v>44713</v>
      </c>
      <c r="C14" s="2">
        <v>5.17</v>
      </c>
    </row>
    <row r="15" spans="2:6">
      <c r="B15" s="55">
        <v>44743</v>
      </c>
      <c r="C15" s="2">
        <v>4.83</v>
      </c>
    </row>
    <row r="16" spans="2:6">
      <c r="B16" s="55">
        <v>44774</v>
      </c>
      <c r="C16" s="2">
        <v>5.09</v>
      </c>
    </row>
    <row r="17" spans="2:5">
      <c r="B17" s="55">
        <v>44805</v>
      </c>
      <c r="C17" s="2">
        <v>4.74</v>
      </c>
    </row>
    <row r="18" spans="2:5">
      <c r="B18" s="55">
        <v>44835</v>
      </c>
      <c r="C18" s="2">
        <v>4.76</v>
      </c>
    </row>
    <row r="19" spans="2:5">
      <c r="B19" s="55">
        <v>44866</v>
      </c>
      <c r="C19" s="2">
        <v>4.7</v>
      </c>
    </row>
    <row r="21" spans="2:5">
      <c r="B21" s="11" t="s">
        <v>188</v>
      </c>
      <c r="C21" s="11" t="s">
        <v>189</v>
      </c>
      <c r="E21" t="s">
        <v>209</v>
      </c>
    </row>
    <row r="22" spans="2:5">
      <c r="B22" s="55">
        <v>44378</v>
      </c>
      <c r="C22" s="2">
        <v>11.5</v>
      </c>
    </row>
    <row r="23" spans="2:5">
      <c r="B23" s="55">
        <v>44440</v>
      </c>
      <c r="C23" s="2">
        <v>10.9</v>
      </c>
    </row>
    <row r="24" spans="2:5">
      <c r="B24" s="55">
        <v>44501</v>
      </c>
      <c r="C24" s="2">
        <v>12.6</v>
      </c>
    </row>
    <row r="25" spans="2:5">
      <c r="B25" s="55">
        <v>44562</v>
      </c>
      <c r="C25" s="2">
        <v>10.7</v>
      </c>
    </row>
    <row r="26" spans="2:5">
      <c r="B26" s="55">
        <v>44621</v>
      </c>
      <c r="C26" s="2">
        <v>10.8</v>
      </c>
    </row>
    <row r="27" spans="2:5">
      <c r="B27" s="55">
        <v>44682</v>
      </c>
      <c r="C27" s="2">
        <v>11.1</v>
      </c>
    </row>
    <row r="28" spans="2:5">
      <c r="B28" s="55">
        <v>44743</v>
      </c>
      <c r="C28" s="2">
        <v>10.5</v>
      </c>
    </row>
    <row r="29" spans="2:5">
      <c r="B29" s="55">
        <v>44805</v>
      </c>
      <c r="C29" s="2">
        <v>11</v>
      </c>
    </row>
    <row r="30" spans="2:5">
      <c r="B30" s="55">
        <v>44866</v>
      </c>
      <c r="C30" s="2">
        <v>10.8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7"/>
  <sheetViews>
    <sheetView topLeftCell="M34" zoomScale="88" workbookViewId="0">
      <selection activeCell="W67" sqref="W67"/>
    </sheetView>
  </sheetViews>
  <sheetFormatPr defaultColWidth="8.85546875" defaultRowHeight="15"/>
  <cols>
    <col min="2" max="2" width="20" customWidth="1"/>
    <col min="3" max="3" width="17.42578125" customWidth="1"/>
    <col min="4" max="16" width="8.85546875" customWidth="1"/>
  </cols>
  <sheetData>
    <row r="1" spans="2:23" ht="15.75">
      <c r="W1" s="153" t="s">
        <v>196</v>
      </c>
    </row>
    <row r="2" spans="2:23">
      <c r="B2" s="122"/>
      <c r="C2" s="3"/>
      <c r="D2" s="123" t="s">
        <v>45</v>
      </c>
      <c r="E2" s="123" t="s">
        <v>53</v>
      </c>
      <c r="F2" s="123" t="s">
        <v>54</v>
      </c>
      <c r="G2" s="123" t="s">
        <v>55</v>
      </c>
      <c r="H2" s="123" t="s">
        <v>46</v>
      </c>
      <c r="I2" s="123" t="s">
        <v>50</v>
      </c>
      <c r="J2" s="123" t="s">
        <v>56</v>
      </c>
      <c r="K2" s="123" t="s">
        <v>57</v>
      </c>
      <c r="L2" s="123" t="s">
        <v>47</v>
      </c>
      <c r="M2" s="123" t="s">
        <v>58</v>
      </c>
      <c r="N2" s="123" t="s">
        <v>51</v>
      </c>
      <c r="O2" s="123" t="s">
        <v>52</v>
      </c>
      <c r="P2" s="123" t="s">
        <v>48</v>
      </c>
      <c r="Q2" s="123" t="s">
        <v>59</v>
      </c>
      <c r="R2" s="123" t="s">
        <v>60</v>
      </c>
      <c r="S2" s="123" t="s">
        <v>61</v>
      </c>
      <c r="T2" s="123" t="s">
        <v>49</v>
      </c>
      <c r="U2" s="55">
        <v>44805</v>
      </c>
      <c r="V2" s="148"/>
    </row>
    <row r="3" spans="2:23">
      <c r="B3" s="124" t="s">
        <v>44</v>
      </c>
      <c r="C3" s="124" t="s">
        <v>44</v>
      </c>
      <c r="D3" s="3">
        <v>101</v>
      </c>
      <c r="E3" s="3">
        <v>103</v>
      </c>
      <c r="F3" s="3">
        <v>105</v>
      </c>
      <c r="G3" s="3">
        <v>106</v>
      </c>
      <c r="H3" s="3">
        <v>107</v>
      </c>
      <c r="I3" s="3">
        <v>109</v>
      </c>
      <c r="J3" s="3">
        <v>110</v>
      </c>
      <c r="K3" s="3">
        <v>111</v>
      </c>
      <c r="L3" s="3">
        <v>112</v>
      </c>
      <c r="M3" s="3">
        <v>112</v>
      </c>
      <c r="N3" s="3">
        <v>112</v>
      </c>
      <c r="O3" s="3">
        <v>114</v>
      </c>
      <c r="P3" s="3">
        <v>114</v>
      </c>
      <c r="Q3" s="3">
        <v>115</v>
      </c>
      <c r="R3" s="3">
        <v>117</v>
      </c>
      <c r="S3" s="3">
        <v>120</v>
      </c>
      <c r="T3" s="3">
        <v>122</v>
      </c>
      <c r="U3" s="3">
        <v>123</v>
      </c>
      <c r="V3" s="149"/>
    </row>
    <row r="4" spans="2:23">
      <c r="B4" s="124" t="s">
        <v>43</v>
      </c>
      <c r="C4" s="124" t="s">
        <v>43</v>
      </c>
      <c r="D4" s="3">
        <v>101</v>
      </c>
      <c r="E4" s="3">
        <v>102</v>
      </c>
      <c r="F4" s="3">
        <v>103</v>
      </c>
      <c r="G4" s="3">
        <v>103</v>
      </c>
      <c r="H4" s="3">
        <v>104</v>
      </c>
      <c r="I4" s="3">
        <v>104</v>
      </c>
      <c r="J4" s="3">
        <v>104</v>
      </c>
      <c r="K4" s="3">
        <v>104</v>
      </c>
      <c r="L4" s="3">
        <v>104</v>
      </c>
      <c r="M4" s="3">
        <v>104</v>
      </c>
      <c r="N4" s="3">
        <v>105</v>
      </c>
      <c r="O4" s="3">
        <v>105</v>
      </c>
      <c r="P4" s="3">
        <v>106</v>
      </c>
      <c r="Q4" s="3">
        <v>107</v>
      </c>
      <c r="R4" s="3">
        <v>108</v>
      </c>
      <c r="S4" s="3">
        <v>110</v>
      </c>
      <c r="T4" s="3">
        <v>112</v>
      </c>
      <c r="U4" s="3">
        <v>127</v>
      </c>
      <c r="V4" s="149"/>
    </row>
    <row r="5" spans="2:23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2"/>
      <c r="V5" s="150"/>
    </row>
    <row r="6" spans="2:23">
      <c r="B6" s="124"/>
      <c r="C6" s="3"/>
      <c r="D6" s="123" t="s">
        <v>45</v>
      </c>
      <c r="E6" s="123" t="s">
        <v>53</v>
      </c>
      <c r="F6" s="123" t="s">
        <v>54</v>
      </c>
      <c r="G6" s="123" t="s">
        <v>55</v>
      </c>
      <c r="H6" s="123" t="s">
        <v>46</v>
      </c>
      <c r="I6" s="123" t="s">
        <v>50</v>
      </c>
      <c r="J6" s="123" t="s">
        <v>56</v>
      </c>
      <c r="K6" s="123" t="s">
        <v>57</v>
      </c>
      <c r="L6" s="123" t="s">
        <v>47</v>
      </c>
      <c r="M6" s="123" t="s">
        <v>58</v>
      </c>
      <c r="N6" s="123" t="s">
        <v>51</v>
      </c>
      <c r="O6" s="123" t="s">
        <v>52</v>
      </c>
      <c r="P6" s="123" t="s">
        <v>48</v>
      </c>
      <c r="Q6" s="123" t="s">
        <v>59</v>
      </c>
      <c r="R6" s="123" t="s">
        <v>60</v>
      </c>
      <c r="S6" s="123" t="s">
        <v>61</v>
      </c>
      <c r="T6" s="123" t="s">
        <v>49</v>
      </c>
      <c r="U6" s="55">
        <v>44805</v>
      </c>
      <c r="V6" s="148"/>
    </row>
    <row r="7" spans="2:23">
      <c r="B7" s="124" t="s">
        <v>20</v>
      </c>
      <c r="C7" s="124" t="s">
        <v>43</v>
      </c>
      <c r="D7" s="124">
        <v>105</v>
      </c>
      <c r="E7" s="124">
        <v>110</v>
      </c>
      <c r="F7" s="124">
        <v>114</v>
      </c>
      <c r="G7" s="124">
        <v>117</v>
      </c>
      <c r="H7" s="124">
        <v>121</v>
      </c>
      <c r="I7" s="124">
        <v>127</v>
      </c>
      <c r="J7" s="124">
        <v>133</v>
      </c>
      <c r="K7" s="124">
        <v>137</v>
      </c>
      <c r="L7" s="124">
        <v>141</v>
      </c>
      <c r="M7" s="124">
        <v>143</v>
      </c>
      <c r="N7" s="124">
        <v>147</v>
      </c>
      <c r="O7" s="124">
        <v>152</v>
      </c>
      <c r="P7" s="124">
        <v>156</v>
      </c>
      <c r="Q7" s="124" t="e">
        <f>VLOOKUP(B7,'[3]HPI @ AP From Website'!$A:$AL,35,0)</f>
        <v>#N/A</v>
      </c>
      <c r="R7" s="124" t="e">
        <f>VLOOKUP(B7,'[3]HPI @ AP From Website'!$A:$AL,36,0)</f>
        <v>#N/A</v>
      </c>
      <c r="S7" s="124" t="e">
        <f>VLOOKUP(B7,'[3]HPI @ AP From Website'!$A:$AL,37,0)</f>
        <v>#N/A</v>
      </c>
      <c r="T7" s="125" t="e">
        <f>VLOOKUP(B7,'[3]HPI @ AP From Website'!$A:$AL,38,0)</f>
        <v>#N/A</v>
      </c>
      <c r="U7" s="126">
        <v>183.34</v>
      </c>
      <c r="V7" s="151"/>
    </row>
    <row r="8" spans="2:23">
      <c r="B8" s="124" t="s">
        <v>20</v>
      </c>
      <c r="C8" s="124" t="s">
        <v>44</v>
      </c>
      <c r="D8" s="124">
        <v>101</v>
      </c>
      <c r="E8" s="124">
        <v>101</v>
      </c>
      <c r="F8" s="124">
        <v>102</v>
      </c>
      <c r="G8" s="124">
        <v>103</v>
      </c>
      <c r="H8" s="124">
        <v>103</v>
      </c>
      <c r="I8" s="124">
        <v>103</v>
      </c>
      <c r="J8" s="124">
        <v>103</v>
      </c>
      <c r="K8" s="124">
        <v>102</v>
      </c>
      <c r="L8" s="124">
        <v>102</v>
      </c>
      <c r="M8" s="124">
        <v>102</v>
      </c>
      <c r="N8" s="124">
        <v>103</v>
      </c>
      <c r="O8" s="124">
        <v>104</v>
      </c>
      <c r="P8" s="124">
        <v>106</v>
      </c>
      <c r="Q8" s="124" t="e">
        <f>VLOOKUP(B8,'[3]HPI @ MP from Website'!$A:$AL,35,0)</f>
        <v>#N/A</v>
      </c>
      <c r="R8" s="124" t="e">
        <f>VLOOKUP(B8,'[3]HPI @ MP from Website'!$A:$AL,36,0)</f>
        <v>#N/A</v>
      </c>
      <c r="S8" s="124" t="e">
        <f>VLOOKUP(B8,'[3]HPI @ MP from Website'!$A:$AL,37,0)</f>
        <v>#N/A</v>
      </c>
      <c r="T8" s="125" t="e">
        <f>VLOOKUP(B8,'[3]HPI @ MP from Website'!$A:$AL,38,0)</f>
        <v>#N/A</v>
      </c>
      <c r="U8" s="126">
        <v>113.96</v>
      </c>
      <c r="V8" s="151"/>
    </row>
    <row r="9" spans="2:23">
      <c r="B9" s="124"/>
      <c r="C9" s="3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5"/>
      <c r="U9" s="2"/>
      <c r="V9" s="150"/>
    </row>
    <row r="10" spans="2:23">
      <c r="B10" s="124"/>
      <c r="C10" s="3"/>
      <c r="D10" s="123" t="s">
        <v>45</v>
      </c>
      <c r="E10" s="123" t="s">
        <v>53</v>
      </c>
      <c r="F10" s="123" t="s">
        <v>54</v>
      </c>
      <c r="G10" s="123" t="s">
        <v>55</v>
      </c>
      <c r="H10" s="123" t="s">
        <v>46</v>
      </c>
      <c r="I10" s="123" t="s">
        <v>50</v>
      </c>
      <c r="J10" s="123" t="s">
        <v>56</v>
      </c>
      <c r="K10" s="123" t="s">
        <v>57</v>
      </c>
      <c r="L10" s="123" t="s">
        <v>47</v>
      </c>
      <c r="M10" s="123" t="s">
        <v>58</v>
      </c>
      <c r="N10" s="123" t="s">
        <v>51</v>
      </c>
      <c r="O10" s="123" t="s">
        <v>52</v>
      </c>
      <c r="P10" s="123" t="s">
        <v>48</v>
      </c>
      <c r="Q10" s="123" t="s">
        <v>59</v>
      </c>
      <c r="R10" s="123" t="s">
        <v>60</v>
      </c>
      <c r="S10" s="123" t="s">
        <v>61</v>
      </c>
      <c r="T10" s="123" t="s">
        <v>49</v>
      </c>
      <c r="U10" s="55">
        <v>44805</v>
      </c>
      <c r="V10" s="148"/>
    </row>
    <row r="11" spans="2:23">
      <c r="B11" s="124" t="s">
        <v>21</v>
      </c>
      <c r="C11" s="124" t="s">
        <v>43</v>
      </c>
      <c r="D11" s="124">
        <v>102</v>
      </c>
      <c r="E11" s="124">
        <v>107</v>
      </c>
      <c r="F11" s="124">
        <v>109</v>
      </c>
      <c r="G11" s="124">
        <v>111</v>
      </c>
      <c r="H11" s="124">
        <v>113</v>
      </c>
      <c r="I11" s="124">
        <v>117</v>
      </c>
      <c r="J11" s="124">
        <v>118</v>
      </c>
      <c r="K11" s="124">
        <v>117</v>
      </c>
      <c r="L11" s="124">
        <v>116</v>
      </c>
      <c r="M11" s="124">
        <v>116</v>
      </c>
      <c r="N11" s="124">
        <v>116</v>
      </c>
      <c r="O11" s="124">
        <v>118</v>
      </c>
      <c r="P11" s="124">
        <v>119</v>
      </c>
      <c r="Q11" s="124" t="e">
        <f>VLOOKUP(B11,'[3]HPI @ AP From Website'!$A:$AL,35,0)</f>
        <v>#N/A</v>
      </c>
      <c r="R11" s="124" t="e">
        <f>VLOOKUP(B11,'[3]HPI @ AP From Website'!$A:$AL,36,0)</f>
        <v>#N/A</v>
      </c>
      <c r="S11" s="124" t="e">
        <f>VLOOKUP(B11,'[3]HPI @ AP From Website'!$A:$AL,37,0)</f>
        <v>#N/A</v>
      </c>
      <c r="T11" s="125" t="e">
        <f>VLOOKUP(B11,'[3]HPI @ AP From Website'!$A:$AL,38,0)</f>
        <v>#N/A</v>
      </c>
      <c r="U11" s="125">
        <v>126.12</v>
      </c>
      <c r="V11" s="152"/>
    </row>
    <row r="12" spans="2:23">
      <c r="B12" s="124" t="s">
        <v>21</v>
      </c>
      <c r="C12" s="124" t="s">
        <v>44</v>
      </c>
      <c r="D12" s="124">
        <v>100</v>
      </c>
      <c r="E12" s="124">
        <v>101</v>
      </c>
      <c r="F12" s="124">
        <v>101</v>
      </c>
      <c r="G12" s="124">
        <v>101</v>
      </c>
      <c r="H12" s="124">
        <v>102</v>
      </c>
      <c r="I12" s="124">
        <v>103</v>
      </c>
      <c r="J12" s="124">
        <v>104</v>
      </c>
      <c r="K12" s="124">
        <v>104</v>
      </c>
      <c r="L12" s="124">
        <v>105</v>
      </c>
      <c r="M12" s="124">
        <v>105</v>
      </c>
      <c r="N12" s="124">
        <v>106</v>
      </c>
      <c r="O12" s="124">
        <v>107</v>
      </c>
      <c r="P12" s="124">
        <v>108</v>
      </c>
      <c r="Q12" s="124" t="e">
        <f>VLOOKUP(B12,'[3]HPI @ MP from Website'!$A:$AL,35,0)</f>
        <v>#N/A</v>
      </c>
      <c r="R12" s="124" t="e">
        <f>VLOOKUP(B12,'[3]HPI @ MP from Website'!$A:$AL,36,0)</f>
        <v>#N/A</v>
      </c>
      <c r="S12" s="124" t="e">
        <f>VLOOKUP(B12,'[3]HPI @ MP from Website'!$A:$AL,37,0)</f>
        <v>#N/A</v>
      </c>
      <c r="T12" s="125" t="e">
        <f>VLOOKUP(B12,'[3]HPI @ MP from Website'!$A:$AL,38,0)</f>
        <v>#N/A</v>
      </c>
      <c r="U12" s="125">
        <v>117.87</v>
      </c>
      <c r="V12" s="152"/>
    </row>
    <row r="13" spans="2:23">
      <c r="B13" s="124"/>
      <c r="C13" s="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5"/>
      <c r="U13" s="125"/>
      <c r="V13" s="152"/>
    </row>
    <row r="14" spans="2:23">
      <c r="B14" s="124"/>
      <c r="C14" s="3"/>
      <c r="D14" s="123" t="s">
        <v>45</v>
      </c>
      <c r="E14" s="123" t="s">
        <v>53</v>
      </c>
      <c r="F14" s="123" t="s">
        <v>54</v>
      </c>
      <c r="G14" s="123" t="s">
        <v>55</v>
      </c>
      <c r="H14" s="123" t="s">
        <v>46</v>
      </c>
      <c r="I14" s="123" t="s">
        <v>50</v>
      </c>
      <c r="J14" s="123" t="s">
        <v>56</v>
      </c>
      <c r="K14" s="123" t="s">
        <v>57</v>
      </c>
      <c r="L14" s="123" t="s">
        <v>47</v>
      </c>
      <c r="M14" s="123" t="s">
        <v>58</v>
      </c>
      <c r="N14" s="123" t="s">
        <v>51</v>
      </c>
      <c r="O14" s="123" t="s">
        <v>52</v>
      </c>
      <c r="P14" s="123" t="s">
        <v>48</v>
      </c>
      <c r="Q14" s="123" t="s">
        <v>59</v>
      </c>
      <c r="R14" s="123" t="s">
        <v>60</v>
      </c>
      <c r="S14" s="123" t="s">
        <v>61</v>
      </c>
      <c r="T14" s="123" t="s">
        <v>49</v>
      </c>
      <c r="U14" s="55">
        <v>44805</v>
      </c>
      <c r="V14" s="148"/>
    </row>
    <row r="15" spans="2:23">
      <c r="B15" s="124" t="s">
        <v>17</v>
      </c>
      <c r="C15" s="124" t="s">
        <v>43</v>
      </c>
      <c r="D15" s="124">
        <v>101</v>
      </c>
      <c r="E15" s="124">
        <v>101</v>
      </c>
      <c r="F15" s="124">
        <v>102</v>
      </c>
      <c r="G15" s="124">
        <v>103</v>
      </c>
      <c r="H15" s="124">
        <v>104</v>
      </c>
      <c r="I15" s="124">
        <v>105</v>
      </c>
      <c r="J15" s="124">
        <v>105</v>
      </c>
      <c r="K15" s="124">
        <v>104</v>
      </c>
      <c r="L15" s="124">
        <v>104</v>
      </c>
      <c r="M15" s="124">
        <v>103</v>
      </c>
      <c r="N15" s="124">
        <v>102</v>
      </c>
      <c r="O15" s="124">
        <v>104</v>
      </c>
      <c r="P15" s="124">
        <v>104</v>
      </c>
      <c r="Q15" s="124" t="e">
        <f>VLOOKUP(B15,'[3]HPI @ AP From Website'!$A:$AL,35,0)</f>
        <v>#N/A</v>
      </c>
      <c r="R15" s="124" t="e">
        <f>VLOOKUP(B15,'[3]HPI @ AP From Website'!$A:$AL,36,0)</f>
        <v>#N/A</v>
      </c>
      <c r="S15" s="124" t="e">
        <f>VLOOKUP(B15,'[3]HPI @ AP From Website'!$A:$AL,37,0)</f>
        <v>#N/A</v>
      </c>
      <c r="T15" s="125" t="e">
        <f>VLOOKUP(B15,'[3]HPI @ AP From Website'!$A:$AL,38,0)</f>
        <v>#N/A</v>
      </c>
      <c r="U15" s="126">
        <v>118.31</v>
      </c>
      <c r="V15" s="151"/>
    </row>
    <row r="16" spans="2:23">
      <c r="B16" s="124" t="s">
        <v>17</v>
      </c>
      <c r="C16" s="124" t="s">
        <v>44</v>
      </c>
      <c r="D16" s="124">
        <v>101</v>
      </c>
      <c r="E16" s="124">
        <v>102</v>
      </c>
      <c r="F16" s="124">
        <v>102</v>
      </c>
      <c r="G16" s="124">
        <v>103</v>
      </c>
      <c r="H16" s="124">
        <v>102</v>
      </c>
      <c r="I16" s="124">
        <v>101</v>
      </c>
      <c r="J16" s="124">
        <v>101</v>
      </c>
      <c r="K16" s="124">
        <v>101</v>
      </c>
      <c r="L16" s="124">
        <v>101</v>
      </c>
      <c r="M16" s="124">
        <v>101</v>
      </c>
      <c r="N16" s="124">
        <v>101</v>
      </c>
      <c r="O16" s="124">
        <v>102</v>
      </c>
      <c r="P16" s="124">
        <v>102</v>
      </c>
      <c r="Q16" s="124" t="e">
        <f>VLOOKUP(B16,'[3]HPI @ MP from Website'!$A:$AL,35,0)</f>
        <v>#N/A</v>
      </c>
      <c r="R16" s="124" t="e">
        <f>VLOOKUP(B16,'[3]HPI @ MP from Website'!$A:$AL,36,0)</f>
        <v>#N/A</v>
      </c>
      <c r="S16" s="124" t="e">
        <f>VLOOKUP(B16,'[3]HPI @ MP from Website'!$A:$AL,37,0)</f>
        <v>#N/A</v>
      </c>
      <c r="T16" s="125" t="e">
        <f>VLOOKUP(B16,'[3]HPI @ MP from Website'!$A:$AL,38,0)</f>
        <v>#N/A</v>
      </c>
      <c r="U16" s="126">
        <v>99.33</v>
      </c>
      <c r="V16" s="151"/>
    </row>
    <row r="17" spans="2:22">
      <c r="B17" s="124"/>
      <c r="C17" s="3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5"/>
      <c r="U17" s="2"/>
      <c r="V17" s="150"/>
    </row>
    <row r="18" spans="2:22">
      <c r="B18" s="124"/>
      <c r="C18" s="3"/>
      <c r="D18" s="123" t="s">
        <v>45</v>
      </c>
      <c r="E18" s="123" t="s">
        <v>53</v>
      </c>
      <c r="F18" s="123" t="s">
        <v>54</v>
      </c>
      <c r="G18" s="123" t="s">
        <v>55</v>
      </c>
      <c r="H18" s="123" t="s">
        <v>46</v>
      </c>
      <c r="I18" s="123" t="s">
        <v>50</v>
      </c>
      <c r="J18" s="123" t="s">
        <v>56</v>
      </c>
      <c r="K18" s="123" t="s">
        <v>57</v>
      </c>
      <c r="L18" s="123" t="s">
        <v>47</v>
      </c>
      <c r="M18" s="123" t="s">
        <v>58</v>
      </c>
      <c r="N18" s="123" t="s">
        <v>51</v>
      </c>
      <c r="O18" s="123" t="s">
        <v>52</v>
      </c>
      <c r="P18" s="123" t="s">
        <v>48</v>
      </c>
      <c r="Q18" s="123" t="s">
        <v>59</v>
      </c>
      <c r="R18" s="123" t="s">
        <v>60</v>
      </c>
      <c r="S18" s="123" t="s">
        <v>61</v>
      </c>
      <c r="T18" s="123" t="s">
        <v>49</v>
      </c>
      <c r="U18" s="55">
        <v>44805</v>
      </c>
      <c r="V18" s="148"/>
    </row>
    <row r="19" spans="2:22">
      <c r="B19" s="124" t="s">
        <v>22</v>
      </c>
      <c r="C19" s="124" t="s">
        <v>43</v>
      </c>
      <c r="D19" s="124">
        <v>99</v>
      </c>
      <c r="E19" s="124">
        <v>99</v>
      </c>
      <c r="F19" s="124">
        <v>98</v>
      </c>
      <c r="G19" s="124">
        <v>98</v>
      </c>
      <c r="H19" s="124">
        <v>96</v>
      </c>
      <c r="I19" s="124">
        <v>96</v>
      </c>
      <c r="J19" s="124">
        <v>92</v>
      </c>
      <c r="K19" s="124">
        <v>91</v>
      </c>
      <c r="L19" s="124">
        <v>92</v>
      </c>
      <c r="M19" s="124">
        <v>92</v>
      </c>
      <c r="N19" s="124">
        <v>91</v>
      </c>
      <c r="O19" s="124">
        <v>95</v>
      </c>
      <c r="P19" s="124">
        <v>93</v>
      </c>
      <c r="Q19" s="124" t="e">
        <f>VLOOKUP(B19,'[3]HPI @ AP From Website'!$A:$AL,35,0)</f>
        <v>#N/A</v>
      </c>
      <c r="R19" s="124" t="e">
        <f>VLOOKUP(B19,'[3]HPI @ AP From Website'!$A:$AL,36,0)</f>
        <v>#N/A</v>
      </c>
      <c r="S19" s="124" t="e">
        <f>VLOOKUP(B19,'[3]HPI @ AP From Website'!$A:$AL,37,0)</f>
        <v>#N/A</v>
      </c>
      <c r="T19" s="125" t="e">
        <f>VLOOKUP(B19,'[3]HPI @ AP From Website'!$A:$AL,38,0)</f>
        <v>#N/A</v>
      </c>
      <c r="U19" s="126">
        <v>100.27</v>
      </c>
      <c r="V19" s="151"/>
    </row>
    <row r="20" spans="2:22">
      <c r="B20" s="124" t="s">
        <v>22</v>
      </c>
      <c r="C20" s="124" t="s">
        <v>44</v>
      </c>
      <c r="D20" s="124">
        <v>101</v>
      </c>
      <c r="E20" s="124">
        <v>102</v>
      </c>
      <c r="F20" s="124">
        <v>101</v>
      </c>
      <c r="G20" s="124">
        <v>99</v>
      </c>
      <c r="H20" s="124">
        <v>97</v>
      </c>
      <c r="I20" s="124">
        <v>95</v>
      </c>
      <c r="J20" s="124">
        <v>95</v>
      </c>
      <c r="K20" s="124">
        <v>95</v>
      </c>
      <c r="L20" s="124">
        <v>95</v>
      </c>
      <c r="M20" s="124">
        <v>95</v>
      </c>
      <c r="N20" s="124">
        <v>95</v>
      </c>
      <c r="O20" s="124">
        <v>96</v>
      </c>
      <c r="P20" s="124">
        <v>97</v>
      </c>
      <c r="Q20" s="124" t="e">
        <f>VLOOKUP(B20,'[3]HPI @ MP from Website'!$A:$AL,35,0)</f>
        <v>#N/A</v>
      </c>
      <c r="R20" s="124" t="e">
        <f>VLOOKUP(B20,'[3]HPI @ MP from Website'!$A:$AL,36,0)</f>
        <v>#N/A</v>
      </c>
      <c r="S20" s="124" t="e">
        <f>VLOOKUP(B20,'[3]HPI @ MP from Website'!$A:$AL,37,0)</f>
        <v>#N/A</v>
      </c>
      <c r="T20" s="125" t="e">
        <f>VLOOKUP(B20,'[3]HPI @ MP from Website'!$A:$AL,38,0)</f>
        <v>#N/A</v>
      </c>
      <c r="U20" s="126">
        <v>110.68</v>
      </c>
      <c r="V20" s="151"/>
    </row>
    <row r="21" spans="2:22">
      <c r="B21" s="124"/>
      <c r="C21" s="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5"/>
      <c r="U21" s="2"/>
      <c r="V21" s="150"/>
    </row>
    <row r="22" spans="2:22">
      <c r="B22" s="124"/>
      <c r="C22" s="3"/>
      <c r="D22" s="123" t="s">
        <v>45</v>
      </c>
      <c r="E22" s="123" t="s">
        <v>53</v>
      </c>
      <c r="F22" s="123" t="s">
        <v>54</v>
      </c>
      <c r="G22" s="123" t="s">
        <v>55</v>
      </c>
      <c r="H22" s="123" t="s">
        <v>46</v>
      </c>
      <c r="I22" s="123" t="s">
        <v>50</v>
      </c>
      <c r="J22" s="123" t="s">
        <v>56</v>
      </c>
      <c r="K22" s="123" t="s">
        <v>57</v>
      </c>
      <c r="L22" s="123" t="s">
        <v>47</v>
      </c>
      <c r="M22" s="123" t="s">
        <v>58</v>
      </c>
      <c r="N22" s="123" t="s">
        <v>51</v>
      </c>
      <c r="O22" s="123" t="s">
        <v>52</v>
      </c>
      <c r="P22" s="123" t="s">
        <v>48</v>
      </c>
      <c r="Q22" s="123" t="s">
        <v>59</v>
      </c>
      <c r="R22" s="123" t="s">
        <v>60</v>
      </c>
      <c r="S22" s="123" t="s">
        <v>61</v>
      </c>
      <c r="T22" s="123" t="s">
        <v>49</v>
      </c>
      <c r="U22" s="55">
        <v>44805</v>
      </c>
      <c r="V22" s="148"/>
    </row>
    <row r="23" spans="2:22">
      <c r="B23" s="124" t="s">
        <v>23</v>
      </c>
      <c r="C23" s="124" t="s">
        <v>43</v>
      </c>
      <c r="D23" s="124">
        <v>104</v>
      </c>
      <c r="E23" s="124">
        <v>108</v>
      </c>
      <c r="F23" s="124">
        <v>111</v>
      </c>
      <c r="G23" s="124">
        <v>116</v>
      </c>
      <c r="H23" s="124">
        <v>122</v>
      </c>
      <c r="I23" s="124">
        <v>127</v>
      </c>
      <c r="J23" s="124">
        <v>131</v>
      </c>
      <c r="K23" s="124">
        <v>135</v>
      </c>
      <c r="L23" s="124">
        <v>137</v>
      </c>
      <c r="M23" s="124">
        <v>139</v>
      </c>
      <c r="N23" s="124">
        <v>142</v>
      </c>
      <c r="O23" s="124">
        <v>146</v>
      </c>
      <c r="P23" s="124">
        <v>148</v>
      </c>
      <c r="Q23" s="124" t="e">
        <f>VLOOKUP(B23,'[3]HPI @ AP From Website'!$A:$AL,35,0)</f>
        <v>#N/A</v>
      </c>
      <c r="R23" s="124" t="e">
        <f>VLOOKUP(B23,'[3]HPI @ AP From Website'!$A:$AL,36,0)</f>
        <v>#N/A</v>
      </c>
      <c r="S23" s="124" t="e">
        <f>VLOOKUP(B23,'[3]HPI @ AP From Website'!$A:$AL,37,0)</f>
        <v>#N/A</v>
      </c>
      <c r="T23" s="125" t="e">
        <f>VLOOKUP(B23,'[3]HPI @ AP From Website'!$A:$AL,38,0)</f>
        <v>#N/A</v>
      </c>
      <c r="U23" s="126">
        <v>168.55</v>
      </c>
      <c r="V23" s="151"/>
    </row>
    <row r="24" spans="2:22">
      <c r="B24" s="124" t="s">
        <v>23</v>
      </c>
      <c r="C24" s="124" t="s">
        <v>44</v>
      </c>
      <c r="D24" s="124">
        <v>102</v>
      </c>
      <c r="E24" s="124">
        <v>105</v>
      </c>
      <c r="F24" s="124">
        <v>108</v>
      </c>
      <c r="G24" s="124">
        <v>112</v>
      </c>
      <c r="H24" s="124">
        <v>116</v>
      </c>
      <c r="I24" s="124">
        <v>119</v>
      </c>
      <c r="J24" s="124">
        <v>122</v>
      </c>
      <c r="K24" s="124">
        <v>126</v>
      </c>
      <c r="L24" s="124">
        <v>129</v>
      </c>
      <c r="M24" s="124">
        <v>131</v>
      </c>
      <c r="N24" s="124">
        <v>134</v>
      </c>
      <c r="O24" s="124">
        <v>137</v>
      </c>
      <c r="P24" s="124">
        <v>140</v>
      </c>
      <c r="Q24" s="124" t="e">
        <f>VLOOKUP(B24,'[3]HPI @ MP from Website'!$A:$AL,35,0)</f>
        <v>#N/A</v>
      </c>
      <c r="R24" s="124" t="e">
        <f>VLOOKUP(B24,'[3]HPI @ MP from Website'!$A:$AL,36,0)</f>
        <v>#N/A</v>
      </c>
      <c r="S24" s="124" t="e">
        <f>VLOOKUP(B24,'[3]HPI @ MP from Website'!$A:$AL,37,0)</f>
        <v>#N/A</v>
      </c>
      <c r="T24" s="125" t="e">
        <f>VLOOKUP(B24,'[3]HPI @ MP from Website'!$A:$AL,38,0)</f>
        <v>#N/A</v>
      </c>
      <c r="U24" s="126">
        <v>150.08000000000001</v>
      </c>
      <c r="V24" s="151"/>
    </row>
    <row r="25" spans="2:22">
      <c r="B25" s="124"/>
      <c r="C25" s="3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5"/>
      <c r="U25" s="2"/>
      <c r="V25" s="150"/>
    </row>
    <row r="26" spans="2:22">
      <c r="B26" s="124"/>
      <c r="C26" s="3"/>
      <c r="D26" s="123" t="s">
        <v>45</v>
      </c>
      <c r="E26" s="123" t="s">
        <v>53</v>
      </c>
      <c r="F26" s="123" t="s">
        <v>54</v>
      </c>
      <c r="G26" s="123" t="s">
        <v>55</v>
      </c>
      <c r="H26" s="123" t="s">
        <v>46</v>
      </c>
      <c r="I26" s="123" t="s">
        <v>50</v>
      </c>
      <c r="J26" s="123" t="s">
        <v>56</v>
      </c>
      <c r="K26" s="123" t="s">
        <v>57</v>
      </c>
      <c r="L26" s="123" t="s">
        <v>47</v>
      </c>
      <c r="M26" s="123" t="s">
        <v>58</v>
      </c>
      <c r="N26" s="123" t="s">
        <v>51</v>
      </c>
      <c r="O26" s="123" t="s">
        <v>52</v>
      </c>
      <c r="P26" s="123" t="s">
        <v>48</v>
      </c>
      <c r="Q26" s="123" t="s">
        <v>59</v>
      </c>
      <c r="R26" s="123" t="s">
        <v>60</v>
      </c>
      <c r="S26" s="123" t="s">
        <v>61</v>
      </c>
      <c r="T26" s="123" t="s">
        <v>49</v>
      </c>
      <c r="U26" s="55">
        <v>44805</v>
      </c>
      <c r="V26" s="148"/>
    </row>
    <row r="27" spans="2:22">
      <c r="B27" s="124" t="s">
        <v>15</v>
      </c>
      <c r="C27" s="124" t="s">
        <v>43</v>
      </c>
      <c r="D27" s="124">
        <v>103</v>
      </c>
      <c r="E27" s="124">
        <v>104</v>
      </c>
      <c r="F27" s="124">
        <v>104</v>
      </c>
      <c r="G27" s="124">
        <v>105</v>
      </c>
      <c r="H27" s="124">
        <v>107</v>
      </c>
      <c r="I27" s="124">
        <v>108</v>
      </c>
      <c r="J27" s="124">
        <v>110</v>
      </c>
      <c r="K27" s="124">
        <v>113</v>
      </c>
      <c r="L27" s="124">
        <v>114</v>
      </c>
      <c r="M27" s="124">
        <v>115</v>
      </c>
      <c r="N27" s="124">
        <v>116</v>
      </c>
      <c r="O27" s="124">
        <v>116</v>
      </c>
      <c r="P27" s="124">
        <v>115</v>
      </c>
      <c r="Q27" s="124" t="e">
        <f>VLOOKUP(B27,'[3]HPI @ AP From Website'!$A:$AL,35,0)</f>
        <v>#N/A</v>
      </c>
      <c r="R27" s="124" t="e">
        <f>VLOOKUP(B27,'[3]HPI @ AP From Website'!$A:$AL,36,0)</f>
        <v>#N/A</v>
      </c>
      <c r="S27" s="124" t="e">
        <f>VLOOKUP(B27,'[3]HPI @ AP From Website'!$A:$AL,37,0)</f>
        <v>#N/A</v>
      </c>
      <c r="T27" s="125" t="e">
        <f>VLOOKUP(B27,'[3]HPI @ AP From Website'!$A:$AL,38,0)</f>
        <v>#N/A</v>
      </c>
      <c r="U27" s="126">
        <v>123.84</v>
      </c>
      <c r="V27" s="151"/>
    </row>
    <row r="28" spans="2:22">
      <c r="B28" s="124" t="s">
        <v>15</v>
      </c>
      <c r="C28" s="124" t="s">
        <v>44</v>
      </c>
      <c r="D28" s="124">
        <v>104</v>
      </c>
      <c r="E28" s="124">
        <v>108</v>
      </c>
      <c r="F28" s="124">
        <v>110</v>
      </c>
      <c r="G28" s="124">
        <v>111</v>
      </c>
      <c r="H28" s="124">
        <v>112</v>
      </c>
      <c r="I28" s="124">
        <v>112</v>
      </c>
      <c r="J28" s="124">
        <v>111</v>
      </c>
      <c r="K28" s="124">
        <v>110</v>
      </c>
      <c r="L28" s="124">
        <v>109</v>
      </c>
      <c r="M28" s="124">
        <v>108</v>
      </c>
      <c r="N28" s="124">
        <v>108</v>
      </c>
      <c r="O28" s="124">
        <v>108</v>
      </c>
      <c r="P28" s="124">
        <v>109</v>
      </c>
      <c r="Q28" s="124" t="e">
        <f>VLOOKUP(B28,'[3]HPI @ MP from Website'!$A:$AL,35,0)</f>
        <v>#N/A</v>
      </c>
      <c r="R28" s="124" t="e">
        <f>VLOOKUP(B28,'[3]HPI @ MP from Website'!$A:$AL,36,0)</f>
        <v>#N/A</v>
      </c>
      <c r="S28" s="124" t="e">
        <f>VLOOKUP(B28,'[3]HPI @ MP from Website'!$A:$AL,37,0)</f>
        <v>#N/A</v>
      </c>
      <c r="T28" s="125" t="e">
        <f>VLOOKUP(B28,'[3]HPI @ MP from Website'!$A:$AL,38,0)</f>
        <v>#N/A</v>
      </c>
      <c r="U28" s="126">
        <v>131.94</v>
      </c>
      <c r="V28" s="151"/>
    </row>
    <row r="29" spans="2:22">
      <c r="B29" s="124"/>
      <c r="C29" s="3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5"/>
      <c r="U29" s="2"/>
      <c r="V29" s="150"/>
    </row>
    <row r="30" spans="2:22">
      <c r="B30" s="124"/>
      <c r="C30" s="3"/>
      <c r="D30" s="123" t="s">
        <v>45</v>
      </c>
      <c r="E30" s="123" t="s">
        <v>53</v>
      </c>
      <c r="F30" s="123" t="s">
        <v>54</v>
      </c>
      <c r="G30" s="123" t="s">
        <v>55</v>
      </c>
      <c r="H30" s="123" t="s">
        <v>46</v>
      </c>
      <c r="I30" s="123" t="s">
        <v>50</v>
      </c>
      <c r="J30" s="123" t="s">
        <v>56</v>
      </c>
      <c r="K30" s="123" t="s">
        <v>57</v>
      </c>
      <c r="L30" s="123" t="s">
        <v>47</v>
      </c>
      <c r="M30" s="123" t="s">
        <v>58</v>
      </c>
      <c r="N30" s="123" t="s">
        <v>51</v>
      </c>
      <c r="O30" s="123" t="s">
        <v>52</v>
      </c>
      <c r="P30" s="123" t="s">
        <v>48</v>
      </c>
      <c r="Q30" s="123" t="s">
        <v>59</v>
      </c>
      <c r="R30" s="123" t="s">
        <v>60</v>
      </c>
      <c r="S30" s="123" t="s">
        <v>61</v>
      </c>
      <c r="T30" s="123" t="s">
        <v>49</v>
      </c>
      <c r="U30" s="55">
        <v>44805</v>
      </c>
      <c r="V30" s="148"/>
    </row>
    <row r="31" spans="2:22">
      <c r="B31" s="124" t="s">
        <v>16</v>
      </c>
      <c r="C31" s="124" t="s">
        <v>43</v>
      </c>
      <c r="D31" s="124">
        <v>102</v>
      </c>
      <c r="E31" s="124">
        <v>104</v>
      </c>
      <c r="F31" s="124">
        <v>105</v>
      </c>
      <c r="G31" s="124">
        <v>105</v>
      </c>
      <c r="H31" s="124">
        <v>105</v>
      </c>
      <c r="I31" s="124">
        <v>106</v>
      </c>
      <c r="J31" s="124">
        <v>108</v>
      </c>
      <c r="K31" s="124">
        <v>110</v>
      </c>
      <c r="L31" s="124">
        <v>112</v>
      </c>
      <c r="M31" s="124">
        <v>108</v>
      </c>
      <c r="N31" s="124">
        <v>106</v>
      </c>
      <c r="O31" s="124">
        <v>105</v>
      </c>
      <c r="P31" s="124">
        <v>105</v>
      </c>
      <c r="Q31" s="124" t="e">
        <f>VLOOKUP(B31,'[3]HPI @ AP From Website'!$A:$AL,35,0)</f>
        <v>#N/A</v>
      </c>
      <c r="R31" s="124" t="e">
        <f>VLOOKUP(B31,'[3]HPI @ AP From Website'!$A:$AL,36,0)</f>
        <v>#N/A</v>
      </c>
      <c r="S31" s="124" t="e">
        <f>VLOOKUP(B31,'[3]HPI @ AP From Website'!$A:$AL,37,0)</f>
        <v>#N/A</v>
      </c>
      <c r="T31" s="125" t="e">
        <f>VLOOKUP(B31,'[3]HPI @ AP From Website'!$A:$AL,38,0)</f>
        <v>#N/A</v>
      </c>
      <c r="U31" s="126">
        <v>108.54</v>
      </c>
      <c r="V31" s="151"/>
    </row>
    <row r="32" spans="2:22">
      <c r="B32" s="124" t="s">
        <v>16</v>
      </c>
      <c r="C32" s="124" t="s">
        <v>44</v>
      </c>
      <c r="D32" s="124">
        <v>101</v>
      </c>
      <c r="E32" s="124">
        <v>102</v>
      </c>
      <c r="F32" s="124">
        <v>103</v>
      </c>
      <c r="G32" s="124">
        <v>104</v>
      </c>
      <c r="H32" s="124">
        <v>104</v>
      </c>
      <c r="I32" s="124">
        <v>104</v>
      </c>
      <c r="J32" s="124">
        <v>102</v>
      </c>
      <c r="K32" s="124">
        <v>101</v>
      </c>
      <c r="L32" s="124">
        <v>100</v>
      </c>
      <c r="M32" s="124">
        <v>99</v>
      </c>
      <c r="N32" s="124">
        <v>98</v>
      </c>
      <c r="O32" s="124">
        <v>98</v>
      </c>
      <c r="P32" s="124">
        <v>97</v>
      </c>
      <c r="Q32" s="124" t="e">
        <f>VLOOKUP(B32,'[3]HPI @ MP from Website'!$A:$AL,35,0)</f>
        <v>#N/A</v>
      </c>
      <c r="R32" s="124" t="e">
        <f>VLOOKUP(B32,'[3]HPI @ MP from Website'!$A:$AL,36,0)</f>
        <v>#N/A</v>
      </c>
      <c r="S32" s="124" t="e">
        <f>VLOOKUP(B32,'[3]HPI @ MP from Website'!$A:$AL,37,0)</f>
        <v>#N/A</v>
      </c>
      <c r="T32" s="125" t="e">
        <f>VLOOKUP(B32,'[3]HPI @ MP from Website'!$A:$AL,38,0)</f>
        <v>#N/A</v>
      </c>
      <c r="U32" s="126">
        <v>100.61</v>
      </c>
      <c r="V32" s="151"/>
    </row>
    <row r="33" spans="2:22">
      <c r="B33" s="124"/>
      <c r="C33" s="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5"/>
      <c r="U33" s="2"/>
      <c r="V33" s="150"/>
    </row>
    <row r="34" spans="2:22">
      <c r="B34" s="124"/>
      <c r="C34" s="3"/>
      <c r="D34" s="123" t="s">
        <v>45</v>
      </c>
      <c r="E34" s="123" t="s">
        <v>53</v>
      </c>
      <c r="F34" s="123" t="s">
        <v>54</v>
      </c>
      <c r="G34" s="123" t="s">
        <v>55</v>
      </c>
      <c r="H34" s="123" t="s">
        <v>46</v>
      </c>
      <c r="I34" s="123" t="s">
        <v>50</v>
      </c>
      <c r="J34" s="123" t="s">
        <v>56</v>
      </c>
      <c r="K34" s="123" t="s">
        <v>57</v>
      </c>
      <c r="L34" s="123" t="s">
        <v>47</v>
      </c>
      <c r="M34" s="123" t="s">
        <v>58</v>
      </c>
      <c r="N34" s="123" t="s">
        <v>51</v>
      </c>
      <c r="O34" s="123" t="s">
        <v>52</v>
      </c>
      <c r="P34" s="123" t="s">
        <v>48</v>
      </c>
      <c r="Q34" s="123" t="s">
        <v>59</v>
      </c>
      <c r="R34" s="123" t="s">
        <v>60</v>
      </c>
      <c r="S34" s="123" t="s">
        <v>61</v>
      </c>
      <c r="T34" s="123" t="s">
        <v>49</v>
      </c>
      <c r="U34" s="55">
        <v>44805</v>
      </c>
      <c r="V34" s="148"/>
    </row>
    <row r="35" spans="2:22">
      <c r="B35" s="124" t="s">
        <v>24</v>
      </c>
      <c r="C35" s="124" t="s">
        <v>43</v>
      </c>
      <c r="D35" s="124">
        <v>104</v>
      </c>
      <c r="E35" s="124">
        <v>106</v>
      </c>
      <c r="F35" s="124">
        <v>107</v>
      </c>
      <c r="G35" s="124">
        <v>108</v>
      </c>
      <c r="H35" s="124">
        <v>108</v>
      </c>
      <c r="I35" s="124">
        <v>109</v>
      </c>
      <c r="J35" s="124">
        <v>112</v>
      </c>
      <c r="K35" s="124">
        <v>113</v>
      </c>
      <c r="L35" s="124">
        <v>114</v>
      </c>
      <c r="M35" s="124">
        <v>114</v>
      </c>
      <c r="N35" s="124">
        <v>112</v>
      </c>
      <c r="O35" s="124">
        <v>112</v>
      </c>
      <c r="P35" s="124">
        <v>112</v>
      </c>
      <c r="Q35" s="124" t="e">
        <f>VLOOKUP(B35,'[3]HPI @ AP From Website'!$A:$AL,35,0)</f>
        <v>#N/A</v>
      </c>
      <c r="R35" s="124" t="e">
        <f>VLOOKUP(B35,'[3]HPI @ AP From Website'!$A:$AL,36,0)</f>
        <v>#N/A</v>
      </c>
      <c r="S35" s="124" t="e">
        <f>VLOOKUP(B35,'[3]HPI @ AP From Website'!$A:$AL,37,0)</f>
        <v>#N/A</v>
      </c>
      <c r="T35" s="125" t="e">
        <f>VLOOKUP(B35,'[3]HPI @ AP From Website'!$A:$AL,38,0)</f>
        <v>#N/A</v>
      </c>
      <c r="U35" s="126">
        <v>117.64</v>
      </c>
      <c r="V35" s="151"/>
    </row>
    <row r="36" spans="2:22">
      <c r="B36" s="124" t="s">
        <v>24</v>
      </c>
      <c r="C36" s="124" t="s">
        <v>44</v>
      </c>
      <c r="D36" s="124">
        <v>101</v>
      </c>
      <c r="E36" s="124">
        <v>101</v>
      </c>
      <c r="F36" s="124">
        <v>102</v>
      </c>
      <c r="G36" s="124">
        <v>102</v>
      </c>
      <c r="H36" s="124">
        <v>102</v>
      </c>
      <c r="I36" s="124">
        <v>101</v>
      </c>
      <c r="J36" s="124">
        <v>99</v>
      </c>
      <c r="K36" s="124">
        <v>97</v>
      </c>
      <c r="L36" s="124">
        <v>96</v>
      </c>
      <c r="M36" s="124">
        <v>94</v>
      </c>
      <c r="N36" s="124">
        <v>93</v>
      </c>
      <c r="O36" s="124">
        <v>93</v>
      </c>
      <c r="P36" s="124">
        <v>93</v>
      </c>
      <c r="Q36" s="124" t="e">
        <f>VLOOKUP(B36,'[3]HPI @ MP from Website'!$A:$AL,35,0)</f>
        <v>#N/A</v>
      </c>
      <c r="R36" s="124" t="e">
        <f>VLOOKUP(B36,'[3]HPI @ MP from Website'!$A:$AL,36,0)</f>
        <v>#N/A</v>
      </c>
      <c r="S36" s="124" t="e">
        <f>VLOOKUP(B36,'[3]HPI @ MP from Website'!$A:$AL,37,0)</f>
        <v>#N/A</v>
      </c>
      <c r="T36" s="125" t="e">
        <f>VLOOKUP(B36,'[3]HPI @ MP from Website'!$A:$AL,38,0)</f>
        <v>#N/A</v>
      </c>
      <c r="U36" s="126">
        <v>101.62</v>
      </c>
      <c r="V36" s="151"/>
    </row>
    <row r="67" spans="23:23">
      <c r="W67" t="s">
        <v>192</v>
      </c>
    </row>
  </sheetData>
  <phoneticPr fontId="15" type="noConversion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"/>
  <sheetViews>
    <sheetView topLeftCell="B10" zoomScale="88" workbookViewId="0">
      <selection activeCell="R21" sqref="R21"/>
    </sheetView>
  </sheetViews>
  <sheetFormatPr defaultColWidth="8.85546875" defaultRowHeight="15"/>
  <cols>
    <col min="2" max="2" width="20" customWidth="1"/>
    <col min="3" max="3" width="17.42578125" customWidth="1"/>
    <col min="4" max="16" width="8.85546875" customWidth="1"/>
  </cols>
  <sheetData>
    <row r="2" spans="2:21">
      <c r="B2" s="122"/>
      <c r="C2" s="3"/>
      <c r="D2" s="123" t="s">
        <v>45</v>
      </c>
      <c r="E2" s="123" t="s">
        <v>53</v>
      </c>
      <c r="F2" s="123" t="s">
        <v>54</v>
      </c>
      <c r="G2" s="123" t="s">
        <v>55</v>
      </c>
      <c r="H2" s="123" t="s">
        <v>46</v>
      </c>
      <c r="I2" s="123" t="s">
        <v>50</v>
      </c>
      <c r="J2" s="123" t="s">
        <v>56</v>
      </c>
      <c r="K2" s="123" t="s">
        <v>57</v>
      </c>
      <c r="L2" s="123" t="s">
        <v>47</v>
      </c>
      <c r="M2" s="123" t="s">
        <v>58</v>
      </c>
      <c r="N2" s="123" t="s">
        <v>51</v>
      </c>
      <c r="O2" s="123" t="s">
        <v>52</v>
      </c>
      <c r="P2" s="123" t="s">
        <v>48</v>
      </c>
      <c r="Q2" s="123" t="s">
        <v>59</v>
      </c>
      <c r="R2" s="123" t="s">
        <v>60</v>
      </c>
      <c r="S2" s="123" t="s">
        <v>61</v>
      </c>
      <c r="T2" s="123" t="s">
        <v>49</v>
      </c>
      <c r="U2" s="55">
        <v>44805</v>
      </c>
    </row>
    <row r="3" spans="2:21">
      <c r="B3" s="124" t="s">
        <v>44</v>
      </c>
      <c r="C3" s="124" t="s">
        <v>44</v>
      </c>
      <c r="D3" s="3">
        <v>101</v>
      </c>
      <c r="E3" s="3">
        <v>103</v>
      </c>
      <c r="F3" s="3">
        <v>105</v>
      </c>
      <c r="G3" s="3">
        <v>106</v>
      </c>
      <c r="H3" s="3">
        <v>107</v>
      </c>
      <c r="I3" s="3">
        <v>109</v>
      </c>
      <c r="J3" s="3">
        <v>110</v>
      </c>
      <c r="K3" s="3">
        <v>111</v>
      </c>
      <c r="L3" s="3">
        <v>112</v>
      </c>
      <c r="M3" s="3">
        <v>112</v>
      </c>
      <c r="N3" s="3">
        <v>112</v>
      </c>
      <c r="O3" s="3">
        <v>114</v>
      </c>
      <c r="P3" s="3">
        <v>114</v>
      </c>
      <c r="Q3" s="3">
        <v>115</v>
      </c>
      <c r="R3" s="3">
        <v>117</v>
      </c>
      <c r="S3" s="3">
        <v>120</v>
      </c>
      <c r="T3" s="3">
        <v>122</v>
      </c>
      <c r="U3" s="3">
        <v>123</v>
      </c>
    </row>
    <row r="4" spans="2:21">
      <c r="B4" s="124" t="s">
        <v>43</v>
      </c>
      <c r="C4" s="124" t="s">
        <v>43</v>
      </c>
      <c r="D4" s="3">
        <v>101</v>
      </c>
      <c r="E4" s="3">
        <v>102</v>
      </c>
      <c r="F4" s="3">
        <v>103</v>
      </c>
      <c r="G4" s="3">
        <v>103</v>
      </c>
      <c r="H4" s="3">
        <v>104</v>
      </c>
      <c r="I4" s="3">
        <v>104</v>
      </c>
      <c r="J4" s="3">
        <v>104</v>
      </c>
      <c r="K4" s="3">
        <v>104</v>
      </c>
      <c r="L4" s="3">
        <v>104</v>
      </c>
      <c r="M4" s="3">
        <v>104</v>
      </c>
      <c r="N4" s="3">
        <v>105</v>
      </c>
      <c r="O4" s="3">
        <v>105</v>
      </c>
      <c r="P4" s="3">
        <v>106</v>
      </c>
      <c r="Q4" s="3">
        <v>107</v>
      </c>
      <c r="R4" s="3">
        <v>108</v>
      </c>
      <c r="S4" s="3">
        <v>110</v>
      </c>
      <c r="T4" s="3">
        <v>112</v>
      </c>
      <c r="U4" s="3">
        <v>127</v>
      </c>
    </row>
    <row r="5" spans="2:21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2"/>
    </row>
    <row r="7" spans="2:21" ht="15.75">
      <c r="C7" s="129" t="s">
        <v>191</v>
      </c>
    </row>
    <row r="26" spans="3:3">
      <c r="C26" t="s">
        <v>192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tabSelected="1" workbookViewId="0">
      <selection activeCell="K25" sqref="K25"/>
    </sheetView>
  </sheetViews>
  <sheetFormatPr defaultColWidth="11.42578125" defaultRowHeight="15"/>
  <cols>
    <col min="2" max="2" width="29.7109375" bestFit="1" customWidth="1"/>
    <col min="3" max="6" width="11.42578125" customWidth="1"/>
    <col min="11" max="11" width="27.85546875" bestFit="1" customWidth="1"/>
  </cols>
  <sheetData>
    <row r="1" spans="2:8">
      <c r="B1" s="32" t="s">
        <v>210</v>
      </c>
    </row>
    <row r="2" spans="2:8">
      <c r="G2" s="158" t="s">
        <v>211</v>
      </c>
    </row>
    <row r="3" spans="2:8" ht="15.75">
      <c r="B3" s="159"/>
      <c r="C3" s="159" t="s">
        <v>78</v>
      </c>
      <c r="D3" s="160" t="s">
        <v>212</v>
      </c>
      <c r="E3" s="160" t="s">
        <v>138</v>
      </c>
      <c r="F3" s="161" t="s">
        <v>139</v>
      </c>
      <c r="G3" s="161" t="s">
        <v>160</v>
      </c>
    </row>
    <row r="4" spans="2:8" ht="15.75">
      <c r="B4" s="162" t="s">
        <v>1</v>
      </c>
      <c r="C4" s="163">
        <v>45.86</v>
      </c>
      <c r="D4" s="163">
        <v>6.0324686994548848</v>
      </c>
      <c r="E4" s="163">
        <v>7.3107344632768134</v>
      </c>
      <c r="F4" s="163">
        <v>4.2329156575760862</v>
      </c>
      <c r="G4" s="163">
        <v>6.9718690830403052</v>
      </c>
      <c r="H4" s="13"/>
    </row>
    <row r="5" spans="2:8" ht="15.75">
      <c r="B5" s="164" t="s">
        <v>213</v>
      </c>
      <c r="C5" s="80">
        <v>9.67</v>
      </c>
      <c r="D5" s="80">
        <v>2.8355043926082901</v>
      </c>
      <c r="E5" s="80">
        <v>3.8178283155600345</v>
      </c>
      <c r="F5" s="80">
        <v>0.54480449463709668</v>
      </c>
      <c r="G5" s="80">
        <v>9.3269740328563842</v>
      </c>
      <c r="H5" s="13"/>
    </row>
    <row r="6" spans="2:8" ht="15.75">
      <c r="B6" s="164" t="s">
        <v>214</v>
      </c>
      <c r="C6" s="80">
        <v>3.61</v>
      </c>
      <c r="D6" s="80">
        <v>9.2808334266830883</v>
      </c>
      <c r="E6" s="80">
        <v>15.447696171390501</v>
      </c>
      <c r="F6" s="80">
        <v>7.9112097669256087</v>
      </c>
      <c r="G6" s="80">
        <v>4.6959960454770577</v>
      </c>
      <c r="H6" s="13"/>
    </row>
    <row r="7" spans="2:8" ht="15.75">
      <c r="B7" s="164" t="s">
        <v>215</v>
      </c>
      <c r="C7" s="80">
        <v>0.43</v>
      </c>
      <c r="D7" s="80">
        <v>4.5460063122117145</v>
      </c>
      <c r="E7" s="80">
        <v>12.882438316400592</v>
      </c>
      <c r="F7" s="80">
        <v>7.6116025509154639</v>
      </c>
      <c r="G7" s="80">
        <v>-1.0000000000000009</v>
      </c>
      <c r="H7" s="13"/>
    </row>
    <row r="8" spans="2:8" ht="15.75">
      <c r="B8" s="164" t="s">
        <v>216</v>
      </c>
      <c r="C8" s="80">
        <v>6.61</v>
      </c>
      <c r="D8" s="80">
        <v>2.8951532555822501</v>
      </c>
      <c r="E8" s="80">
        <v>5.3881642649655559</v>
      </c>
      <c r="F8" s="80">
        <v>2.8427822515267875</v>
      </c>
      <c r="G8" s="80">
        <v>6.7770341669602052</v>
      </c>
      <c r="H8" s="13"/>
    </row>
    <row r="9" spans="2:8" ht="15.75">
      <c r="B9" s="164" t="s">
        <v>217</v>
      </c>
      <c r="C9" s="80">
        <v>3.56</v>
      </c>
      <c r="D9" s="80">
        <v>2.8778950253528945</v>
      </c>
      <c r="E9" s="80">
        <v>16.031703743173018</v>
      </c>
      <c r="F9" s="80">
        <v>27.375007175248278</v>
      </c>
      <c r="G9" s="80">
        <v>5.3722504230118373</v>
      </c>
      <c r="H9" s="13"/>
    </row>
    <row r="10" spans="2:8" ht="15.75">
      <c r="B10" s="164" t="s">
        <v>40</v>
      </c>
      <c r="C10" s="80">
        <v>2.89</v>
      </c>
      <c r="D10" s="80">
        <v>0.65989556435417374</v>
      </c>
      <c r="E10" s="80">
        <v>2.5538707102952918</v>
      </c>
      <c r="F10" s="80">
        <v>6.1589772095608675</v>
      </c>
      <c r="G10" s="80">
        <v>4.4158361018825865</v>
      </c>
      <c r="H10" s="13"/>
    </row>
    <row r="11" spans="2:8" ht="15.75">
      <c r="B11" s="164" t="s">
        <v>41</v>
      </c>
      <c r="C11" s="80">
        <v>6.04</v>
      </c>
      <c r="D11" s="80">
        <v>21.27346554463605</v>
      </c>
      <c r="E11" s="80">
        <v>5.7793090062111752</v>
      </c>
      <c r="F11" s="80">
        <v>-7.2251020689022454</v>
      </c>
      <c r="G11" s="80">
        <v>7.6215679788289803</v>
      </c>
      <c r="H11" s="13"/>
    </row>
    <row r="12" spans="2:8" ht="15.75">
      <c r="B12" s="164" t="s">
        <v>218</v>
      </c>
      <c r="C12" s="80">
        <v>2.38</v>
      </c>
      <c r="D12" s="80">
        <v>9.9084841395444823</v>
      </c>
      <c r="E12" s="80">
        <v>16.371376698178185</v>
      </c>
      <c r="F12" s="80">
        <v>6.0146330966214911</v>
      </c>
      <c r="G12" s="80">
        <v>1.7781083091068961</v>
      </c>
      <c r="H12" s="13"/>
    </row>
    <row r="13" spans="2:8" ht="15.75">
      <c r="B13" s="164" t="s">
        <v>219</v>
      </c>
      <c r="C13" s="80">
        <v>1.36</v>
      </c>
      <c r="D13" s="80">
        <v>0.84448098049474396</v>
      </c>
      <c r="E13" s="80">
        <v>2.5270490588409356</v>
      </c>
      <c r="F13" s="80">
        <v>2.3418865196964456</v>
      </c>
      <c r="G13" s="80">
        <v>2.7121527121527267</v>
      </c>
      <c r="H13" s="13"/>
    </row>
    <row r="14" spans="2:8" ht="15.75">
      <c r="B14" s="164" t="s">
        <v>42</v>
      </c>
      <c r="C14" s="80">
        <v>2.5</v>
      </c>
      <c r="D14" s="80">
        <v>4.352505081908431</v>
      </c>
      <c r="E14" s="80">
        <v>10.931591612237867</v>
      </c>
      <c r="F14" s="80">
        <v>5.3300278896808218</v>
      </c>
      <c r="G14" s="80">
        <v>14.944576405384048</v>
      </c>
      <c r="H14" s="13"/>
    </row>
    <row r="15" spans="2:8" ht="15.75">
      <c r="B15" s="162" t="s">
        <v>2</v>
      </c>
      <c r="C15" s="163">
        <v>2.38</v>
      </c>
      <c r="D15" s="163">
        <v>4.1523750129924153</v>
      </c>
      <c r="E15" s="163">
        <v>9.9296442293298703</v>
      </c>
      <c r="F15" s="163">
        <v>4.5481367164450281</v>
      </c>
      <c r="G15" s="163">
        <v>1.9540763075495793</v>
      </c>
      <c r="H15" s="13"/>
    </row>
    <row r="16" spans="2:8" ht="15.75">
      <c r="B16" s="162" t="s">
        <v>3</v>
      </c>
      <c r="C16" s="163">
        <v>6.53</v>
      </c>
      <c r="D16" s="163">
        <v>1.6162193032552841</v>
      </c>
      <c r="E16" s="163">
        <v>3.3777328162760689</v>
      </c>
      <c r="F16" s="163">
        <v>7.1979993476133375</v>
      </c>
      <c r="G16" s="163">
        <v>9.7497607001230779</v>
      </c>
      <c r="H16" s="13"/>
    </row>
    <row r="17" spans="2:12" ht="15.75">
      <c r="B17" s="162" t="s">
        <v>4</v>
      </c>
      <c r="C17" s="163">
        <v>10.07</v>
      </c>
      <c r="D17" s="163">
        <v>4.5277618775042772</v>
      </c>
      <c r="E17" s="163">
        <v>3.329500027380794</v>
      </c>
      <c r="F17" s="163">
        <v>3.662091260798106</v>
      </c>
      <c r="G17" s="163">
        <v>4.1486958307660693</v>
      </c>
      <c r="H17" s="13"/>
      <c r="L17" s="13"/>
    </row>
    <row r="18" spans="2:12" ht="15.75">
      <c r="B18" s="162" t="s">
        <v>5</v>
      </c>
      <c r="C18" s="163">
        <v>6.84</v>
      </c>
      <c r="D18" s="163">
        <v>1.3366601318838045</v>
      </c>
      <c r="E18" s="163">
        <v>2.6908195568062121</v>
      </c>
      <c r="F18" s="163">
        <v>11.251926699777348</v>
      </c>
      <c r="G18" s="163">
        <v>10.532479162361351</v>
      </c>
      <c r="H18" s="13"/>
      <c r="L18" s="13"/>
    </row>
    <row r="19" spans="2:12" ht="15.75">
      <c r="B19" s="162" t="s">
        <v>6</v>
      </c>
      <c r="C19" s="163">
        <v>28.32</v>
      </c>
      <c r="D19" s="163">
        <v>4.4219367588932856</v>
      </c>
      <c r="E19" s="163">
        <v>6.5649396735273147</v>
      </c>
      <c r="F19" s="163">
        <v>6.7044067044067068</v>
      </c>
      <c r="G19" s="163">
        <v>6.341667830702602</v>
      </c>
      <c r="H19" s="13"/>
    </row>
    <row r="20" spans="2:12" ht="15.75">
      <c r="B20" s="164" t="s">
        <v>34</v>
      </c>
      <c r="C20" s="80">
        <v>3.8</v>
      </c>
      <c r="D20" s="80">
        <v>3.0633406411092245</v>
      </c>
      <c r="E20" s="80">
        <v>3.0067839484879899</v>
      </c>
      <c r="F20" s="80">
        <v>5.7598928392029736</v>
      </c>
      <c r="G20" s="80">
        <v>7.5007096224808389</v>
      </c>
      <c r="H20" s="13"/>
    </row>
    <row r="21" spans="2:12" ht="15.75">
      <c r="B21" s="164" t="s">
        <v>35</v>
      </c>
      <c r="C21" s="80">
        <v>5.89</v>
      </c>
      <c r="D21" s="80">
        <v>6.2459220594341502</v>
      </c>
      <c r="E21" s="80">
        <v>5.1250558284948733</v>
      </c>
      <c r="F21" s="80">
        <v>7.4721189591077986</v>
      </c>
      <c r="G21" s="80">
        <v>5.799217039347071</v>
      </c>
      <c r="H21" s="13"/>
      <c r="L21" s="13"/>
    </row>
    <row r="22" spans="2:12" ht="15.75">
      <c r="B22" s="164" t="s">
        <v>14</v>
      </c>
      <c r="C22" s="80">
        <v>8.59</v>
      </c>
      <c r="D22" s="80">
        <v>2.3822305730774485</v>
      </c>
      <c r="E22" s="80">
        <v>9.8512158353542656</v>
      </c>
      <c r="F22" s="80">
        <v>10.065632458233885</v>
      </c>
      <c r="G22" s="80">
        <v>6.4292995485656146</v>
      </c>
      <c r="H22" s="13"/>
      <c r="L22" s="13"/>
    </row>
    <row r="23" spans="2:12" ht="15.75">
      <c r="B23" s="164" t="s">
        <v>220</v>
      </c>
      <c r="C23" s="80">
        <v>1.68</v>
      </c>
      <c r="D23" s="80">
        <v>4.9118465821218482</v>
      </c>
      <c r="E23" s="80">
        <v>5.0769502918803999</v>
      </c>
      <c r="F23" s="80">
        <v>6.5432098765432212</v>
      </c>
      <c r="G23" s="80">
        <v>6.3526912181303352</v>
      </c>
      <c r="H23" s="13"/>
    </row>
    <row r="24" spans="2:12" ht="15.75">
      <c r="B24" s="164" t="s">
        <v>36</v>
      </c>
      <c r="C24" s="80">
        <v>4.46</v>
      </c>
      <c r="D24" s="80">
        <v>5.4651956323930717</v>
      </c>
      <c r="E24" s="80">
        <v>2.787813426799679</v>
      </c>
      <c r="F24" s="80">
        <v>2.9325359353688185</v>
      </c>
      <c r="G24" s="80">
        <v>5.1705320600272664</v>
      </c>
      <c r="H24" s="13"/>
    </row>
    <row r="25" spans="2:12" ht="15.75">
      <c r="B25" s="162" t="s">
        <v>66</v>
      </c>
      <c r="C25" s="163">
        <v>100</v>
      </c>
      <c r="D25" s="163">
        <v>4.7692950516325494</v>
      </c>
      <c r="E25" s="163">
        <v>6.1645396536007313</v>
      </c>
      <c r="F25" s="163">
        <v>5.5060641837501478</v>
      </c>
      <c r="G25" s="163">
        <v>6.8053187862257003</v>
      </c>
      <c r="H25" s="13"/>
    </row>
    <row r="26" spans="2:12" ht="15.75">
      <c r="B26" s="165" t="s">
        <v>68</v>
      </c>
      <c r="C26" s="166">
        <v>47.3</v>
      </c>
      <c r="D26" s="166">
        <v>4.0497253219866858</v>
      </c>
      <c r="E26" s="166">
        <v>5.5294544294851811</v>
      </c>
      <c r="F26" s="166">
        <v>5.9880560979952868</v>
      </c>
      <c r="G26" s="166">
        <v>6.1042656675210694</v>
      </c>
      <c r="H26" s="13"/>
    </row>
    <row r="27" spans="2:12" ht="15.75">
      <c r="B27" s="165" t="s">
        <v>67</v>
      </c>
      <c r="C27" s="166">
        <v>39.06</v>
      </c>
      <c r="D27" s="166">
        <v>6.7119796091758666</v>
      </c>
      <c r="E27" s="166">
        <v>7.694494995450385</v>
      </c>
      <c r="F27" s="166">
        <v>3.7598352431747584</v>
      </c>
      <c r="G27" s="166">
        <v>6.9526727953693968</v>
      </c>
      <c r="H27" s="13"/>
    </row>
    <row r="29" spans="2:12">
      <c r="B29" t="s">
        <v>163</v>
      </c>
    </row>
    <row r="30" spans="2:12">
      <c r="B30" s="114" t="s">
        <v>221</v>
      </c>
    </row>
    <row r="31" spans="2:12">
      <c r="L31" s="13"/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topLeftCell="A10" workbookViewId="0">
      <selection activeCell="J19" sqref="J19"/>
    </sheetView>
  </sheetViews>
  <sheetFormatPr defaultColWidth="11.42578125" defaultRowHeight="15"/>
  <cols>
    <col min="2" max="2" width="45.42578125" bestFit="1" customWidth="1"/>
  </cols>
  <sheetData>
    <row r="1" spans="2:7">
      <c r="B1" s="32" t="s">
        <v>222</v>
      </c>
    </row>
    <row r="3" spans="2:7">
      <c r="B3" s="167" t="s">
        <v>223</v>
      </c>
      <c r="C3" s="168" t="s">
        <v>224</v>
      </c>
      <c r="D3" s="168" t="s">
        <v>225</v>
      </c>
      <c r="E3" s="168" t="s">
        <v>226</v>
      </c>
      <c r="F3" s="168" t="s">
        <v>227</v>
      </c>
      <c r="G3" s="168" t="s">
        <v>228</v>
      </c>
    </row>
    <row r="4" spans="2:7">
      <c r="B4" s="167" t="s">
        <v>229</v>
      </c>
      <c r="C4" s="168" t="s">
        <v>230</v>
      </c>
      <c r="D4" s="168" t="s">
        <v>231</v>
      </c>
      <c r="E4" s="168" t="s">
        <v>232</v>
      </c>
      <c r="F4" s="168" t="s">
        <v>233</v>
      </c>
      <c r="G4" s="168" t="s">
        <v>234</v>
      </c>
    </row>
    <row r="5" spans="2:7">
      <c r="B5" s="167" t="s">
        <v>235</v>
      </c>
      <c r="C5" s="168" t="s">
        <v>236</v>
      </c>
      <c r="D5" s="168" t="s">
        <v>237</v>
      </c>
      <c r="E5" s="168" t="s">
        <v>238</v>
      </c>
      <c r="F5" s="168" t="s">
        <v>239</v>
      </c>
      <c r="G5" s="168" t="s">
        <v>240</v>
      </c>
    </row>
    <row r="6" spans="2:7">
      <c r="B6" s="4" t="s">
        <v>241</v>
      </c>
      <c r="C6" s="5" t="s">
        <v>242</v>
      </c>
      <c r="D6" s="5" t="s">
        <v>243</v>
      </c>
      <c r="E6" s="5" t="s">
        <v>244</v>
      </c>
      <c r="F6" s="5" t="s">
        <v>245</v>
      </c>
      <c r="G6" s="5" t="s">
        <v>246</v>
      </c>
    </row>
    <row r="7" spans="2:7">
      <c r="B7" s="4" t="s">
        <v>247</v>
      </c>
      <c r="C7" s="5" t="s">
        <v>248</v>
      </c>
      <c r="D7" s="5" t="s">
        <v>249</v>
      </c>
      <c r="E7" s="5" t="s">
        <v>250</v>
      </c>
      <c r="F7" s="5" t="s">
        <v>251</v>
      </c>
      <c r="G7" s="5" t="s">
        <v>252</v>
      </c>
    </row>
    <row r="8" spans="2:7">
      <c r="B8" s="4" t="s">
        <v>253</v>
      </c>
      <c r="C8" s="5" t="s">
        <v>254</v>
      </c>
      <c r="D8" s="5" t="s">
        <v>255</v>
      </c>
      <c r="E8" s="5" t="s">
        <v>256</v>
      </c>
      <c r="F8" s="5" t="s">
        <v>257</v>
      </c>
      <c r="G8" s="5" t="s">
        <v>258</v>
      </c>
    </row>
    <row r="9" spans="2:7">
      <c r="B9" s="4" t="s">
        <v>259</v>
      </c>
      <c r="C9" s="5" t="s">
        <v>245</v>
      </c>
      <c r="D9" s="5" t="s">
        <v>260</v>
      </c>
      <c r="E9" s="5" t="s">
        <v>261</v>
      </c>
      <c r="F9" s="5" t="s">
        <v>262</v>
      </c>
      <c r="G9" s="5" t="s">
        <v>263</v>
      </c>
    </row>
    <row r="10" spans="2:7">
      <c r="B10" s="167" t="s">
        <v>264</v>
      </c>
      <c r="C10" s="168" t="s">
        <v>239</v>
      </c>
      <c r="D10" s="168" t="s">
        <v>265</v>
      </c>
      <c r="E10" s="168" t="s">
        <v>261</v>
      </c>
      <c r="F10" s="168" t="s">
        <v>266</v>
      </c>
      <c r="G10" s="168" t="s">
        <v>267</v>
      </c>
    </row>
    <row r="11" spans="2:7">
      <c r="B11" s="4" t="s">
        <v>268</v>
      </c>
      <c r="C11" s="5" t="s">
        <v>269</v>
      </c>
      <c r="D11" s="5" t="s">
        <v>258</v>
      </c>
      <c r="E11" s="5" t="s">
        <v>270</v>
      </c>
      <c r="F11" s="5" t="s">
        <v>271</v>
      </c>
      <c r="G11" s="5" t="s">
        <v>272</v>
      </c>
    </row>
    <row r="12" spans="2:7">
      <c r="B12" s="167" t="s">
        <v>273</v>
      </c>
      <c r="C12" s="168" t="s">
        <v>274</v>
      </c>
      <c r="D12" s="168" t="s">
        <v>275</v>
      </c>
      <c r="E12" s="168" t="s">
        <v>276</v>
      </c>
      <c r="F12" s="168" t="s">
        <v>277</v>
      </c>
      <c r="G12" s="168" t="s">
        <v>278</v>
      </c>
    </row>
    <row r="13" spans="2:7">
      <c r="B13" s="167" t="s">
        <v>279</v>
      </c>
      <c r="C13" s="168" t="s">
        <v>258</v>
      </c>
      <c r="D13" s="168" t="s">
        <v>280</v>
      </c>
      <c r="E13" s="168" t="s">
        <v>281</v>
      </c>
      <c r="F13" s="168" t="s">
        <v>282</v>
      </c>
      <c r="G13" s="168" t="s">
        <v>283</v>
      </c>
    </row>
    <row r="14" spans="2:7">
      <c r="B14" s="4" t="s">
        <v>284</v>
      </c>
      <c r="C14" s="5" t="s">
        <v>248</v>
      </c>
      <c r="D14" s="5" t="s">
        <v>285</v>
      </c>
      <c r="E14" s="5" t="s">
        <v>286</v>
      </c>
      <c r="F14" s="5" t="s">
        <v>287</v>
      </c>
      <c r="G14" s="5" t="s">
        <v>288</v>
      </c>
    </row>
    <row r="15" spans="2:7">
      <c r="B15" s="4" t="s">
        <v>289</v>
      </c>
      <c r="C15" s="5" t="s">
        <v>245</v>
      </c>
      <c r="D15" s="5" t="s">
        <v>290</v>
      </c>
      <c r="E15" s="5" t="s">
        <v>291</v>
      </c>
      <c r="F15" s="5" t="s">
        <v>292</v>
      </c>
      <c r="G15" s="5" t="s">
        <v>293</v>
      </c>
    </row>
    <row r="16" spans="2:7">
      <c r="B16" s="4" t="s">
        <v>294</v>
      </c>
      <c r="C16" s="5" t="s">
        <v>238</v>
      </c>
      <c r="D16" s="5" t="s">
        <v>295</v>
      </c>
      <c r="E16" s="5" t="s">
        <v>296</v>
      </c>
      <c r="F16" s="5" t="s">
        <v>297</v>
      </c>
      <c r="G16" s="5" t="s">
        <v>298</v>
      </c>
    </row>
    <row r="17" spans="2:7">
      <c r="B17" s="167" t="s">
        <v>299</v>
      </c>
      <c r="C17" s="168" t="s">
        <v>300</v>
      </c>
      <c r="D17" s="168" t="s">
        <v>301</v>
      </c>
      <c r="E17" s="168" t="s">
        <v>302</v>
      </c>
      <c r="F17" s="168" t="s">
        <v>303</v>
      </c>
      <c r="G17" s="168" t="s">
        <v>304</v>
      </c>
    </row>
    <row r="18" spans="2:7">
      <c r="B18" s="167" t="s">
        <v>305</v>
      </c>
      <c r="C18" s="168" t="s">
        <v>306</v>
      </c>
      <c r="D18" s="168" t="s">
        <v>239</v>
      </c>
      <c r="E18" s="168" t="s">
        <v>307</v>
      </c>
      <c r="F18" s="168" t="s">
        <v>308</v>
      </c>
      <c r="G18" s="168" t="s">
        <v>309</v>
      </c>
    </row>
    <row r="19" spans="2:7">
      <c r="B19" s="4" t="s">
        <v>310</v>
      </c>
      <c r="C19" s="5" t="s">
        <v>311</v>
      </c>
      <c r="D19" s="5" t="s">
        <v>261</v>
      </c>
      <c r="E19" s="5" t="s">
        <v>312</v>
      </c>
      <c r="F19" s="5" t="s">
        <v>313</v>
      </c>
      <c r="G19" s="5" t="s">
        <v>261</v>
      </c>
    </row>
    <row r="20" spans="2:7">
      <c r="B20" s="169" t="s">
        <v>314</v>
      </c>
      <c r="C20" s="170" t="s">
        <v>315</v>
      </c>
      <c r="D20" s="170" t="s">
        <v>251</v>
      </c>
      <c r="E20" s="170" t="s">
        <v>316</v>
      </c>
      <c r="F20" s="170" t="s">
        <v>231</v>
      </c>
      <c r="G20" s="170" t="s">
        <v>243</v>
      </c>
    </row>
    <row r="21" spans="2:7">
      <c r="B21" s="169" t="s">
        <v>317</v>
      </c>
      <c r="C21" s="170" t="s">
        <v>318</v>
      </c>
      <c r="D21" s="170" t="s">
        <v>319</v>
      </c>
      <c r="E21" s="170" t="s">
        <v>320</v>
      </c>
      <c r="F21" s="170" t="s">
        <v>321</v>
      </c>
      <c r="G21" s="170" t="s">
        <v>322</v>
      </c>
    </row>
    <row r="22" spans="2:7">
      <c r="B22" s="169" t="s">
        <v>323</v>
      </c>
      <c r="C22" s="170" t="s">
        <v>324</v>
      </c>
      <c r="D22" s="170" t="s">
        <v>232</v>
      </c>
      <c r="E22" s="170" t="s">
        <v>325</v>
      </c>
      <c r="F22" s="170" t="s">
        <v>326</v>
      </c>
      <c r="G22" s="170" t="s">
        <v>327</v>
      </c>
    </row>
    <row r="24" spans="2:7">
      <c r="B24" s="114" t="s">
        <v>328</v>
      </c>
    </row>
    <row r="25" spans="2:7">
      <c r="B25" s="114" t="s">
        <v>329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workbookViewId="0">
      <selection activeCell="F15" sqref="F15"/>
    </sheetView>
  </sheetViews>
  <sheetFormatPr defaultColWidth="11.42578125" defaultRowHeight="15"/>
  <cols>
    <col min="2" max="2" width="23.140625" bestFit="1" customWidth="1"/>
    <col min="3" max="3" width="51.42578125" bestFit="1" customWidth="1"/>
  </cols>
  <sheetData>
    <row r="1" spans="2:7">
      <c r="B1" s="32" t="s">
        <v>330</v>
      </c>
    </row>
    <row r="3" spans="2:7" ht="15.75">
      <c r="B3" s="171" t="s">
        <v>331</v>
      </c>
      <c r="C3" s="171" t="s">
        <v>332</v>
      </c>
      <c r="D3" s="157"/>
      <c r="E3" s="157"/>
      <c r="F3" s="157"/>
      <c r="G3" s="157"/>
    </row>
    <row r="4" spans="2:7" ht="15.75">
      <c r="B4" s="16" t="s">
        <v>333</v>
      </c>
      <c r="C4" s="16" t="s">
        <v>334</v>
      </c>
      <c r="D4" s="157"/>
      <c r="E4" s="157"/>
      <c r="F4" s="157"/>
      <c r="G4" s="157"/>
    </row>
    <row r="5" spans="2:7" ht="15.75">
      <c r="B5" s="16" t="s">
        <v>335</v>
      </c>
      <c r="C5" s="16" t="s">
        <v>336</v>
      </c>
      <c r="D5" s="157"/>
      <c r="E5" s="157"/>
      <c r="F5" s="157"/>
      <c r="G5" s="157"/>
    </row>
    <row r="6" spans="2:7" ht="15.75">
      <c r="B6" s="16" t="s">
        <v>337</v>
      </c>
      <c r="C6" s="16" t="s">
        <v>338</v>
      </c>
      <c r="D6" s="39"/>
      <c r="E6" s="39"/>
      <c r="F6" s="39"/>
      <c r="G6" s="39"/>
    </row>
    <row r="7" spans="2:7" ht="15.75">
      <c r="B7" s="16" t="s">
        <v>339</v>
      </c>
      <c r="C7" s="16" t="s">
        <v>340</v>
      </c>
      <c r="D7" s="39"/>
      <c r="E7" s="39"/>
      <c r="F7" s="39"/>
      <c r="G7" s="39"/>
    </row>
    <row r="8" spans="2:7" ht="15.75">
      <c r="B8" s="16" t="s">
        <v>341</v>
      </c>
      <c r="C8" s="16" t="s">
        <v>342</v>
      </c>
      <c r="D8" s="39"/>
      <c r="E8" s="39"/>
      <c r="F8" s="39"/>
      <c r="G8" s="39"/>
    </row>
    <row r="9" spans="2:7" ht="15.75">
      <c r="B9" s="16" t="s">
        <v>343</v>
      </c>
      <c r="C9" s="16" t="s">
        <v>344</v>
      </c>
      <c r="D9" s="39"/>
      <c r="E9" s="39"/>
      <c r="F9" s="39"/>
      <c r="G9" s="39"/>
    </row>
    <row r="10" spans="2:7">
      <c r="B10" s="32"/>
      <c r="C10" s="157"/>
      <c r="D10" s="157"/>
      <c r="E10" s="157"/>
      <c r="F10" s="157"/>
      <c r="G10" s="157"/>
    </row>
    <row r="11" spans="2:7">
      <c r="B11" s="33" t="s">
        <v>345</v>
      </c>
      <c r="C11" s="39"/>
      <c r="D11" s="39"/>
      <c r="E11" s="39"/>
      <c r="F11" s="39"/>
      <c r="G11" s="39"/>
    </row>
    <row r="12" spans="2:7">
      <c r="B12" s="32"/>
      <c r="C12" s="157"/>
      <c r="D12" s="157"/>
      <c r="E12" s="157"/>
      <c r="F12" s="157"/>
      <c r="G12" s="157"/>
    </row>
    <row r="13" spans="2:7">
      <c r="B13" s="32"/>
      <c r="C13" s="157"/>
      <c r="D13" s="157"/>
      <c r="E13" s="157"/>
      <c r="F13" s="157"/>
      <c r="G13" s="157"/>
    </row>
    <row r="14" spans="2:7">
      <c r="B14" s="33"/>
      <c r="C14" s="39"/>
      <c r="D14" s="39"/>
      <c r="E14" s="39"/>
      <c r="F14" s="39"/>
      <c r="G14" s="39"/>
    </row>
    <row r="15" spans="2:7">
      <c r="B15" s="33"/>
      <c r="C15" s="39"/>
      <c r="D15" s="39"/>
      <c r="E15" s="39"/>
      <c r="F15" s="39"/>
      <c r="G15" s="39"/>
    </row>
    <row r="16" spans="2:7">
      <c r="B16" s="33"/>
      <c r="C16" s="39"/>
      <c r="D16" s="39"/>
      <c r="E16" s="39"/>
      <c r="F16" s="39"/>
      <c r="G16" s="39"/>
    </row>
    <row r="17" spans="2:7">
      <c r="B17" s="32"/>
      <c r="C17" s="157"/>
      <c r="D17" s="157"/>
      <c r="E17" s="157"/>
      <c r="F17" s="157"/>
      <c r="G17" s="157"/>
    </row>
    <row r="18" spans="2:7">
      <c r="B18" s="32"/>
      <c r="C18" s="157"/>
      <c r="D18" s="157"/>
      <c r="E18" s="157"/>
      <c r="F18" s="157"/>
      <c r="G18" s="157"/>
    </row>
    <row r="19" spans="2:7">
      <c r="B19" s="33"/>
      <c r="C19" s="39"/>
      <c r="D19" s="39"/>
      <c r="E19" s="39"/>
      <c r="F19" s="39"/>
      <c r="G19" s="39"/>
    </row>
    <row r="20" spans="2:7">
      <c r="B20" s="172"/>
      <c r="C20" s="173"/>
      <c r="D20" s="173"/>
      <c r="E20" s="173"/>
      <c r="F20" s="173"/>
      <c r="G20" s="173"/>
    </row>
    <row r="21" spans="2:7">
      <c r="B21" s="172"/>
      <c r="C21" s="173"/>
      <c r="D21" s="173"/>
      <c r="E21" s="173"/>
      <c r="F21" s="173"/>
      <c r="G21" s="173"/>
    </row>
    <row r="22" spans="2:7">
      <c r="B22" s="172"/>
      <c r="C22" s="173"/>
      <c r="D22" s="173"/>
      <c r="E22" s="173"/>
      <c r="F22" s="173"/>
      <c r="G22" s="1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31"/>
  <sheetViews>
    <sheetView topLeftCell="A13" workbookViewId="0">
      <selection activeCell="AB16" sqref="AB16"/>
    </sheetView>
  </sheetViews>
  <sheetFormatPr defaultColWidth="11.42578125" defaultRowHeight="15"/>
  <cols>
    <col min="1" max="1" width="14.7109375" customWidth="1"/>
    <col min="2" max="13" width="0" hidden="1" customWidth="1"/>
    <col min="14" max="14" width="8" customWidth="1"/>
    <col min="15" max="15" width="8.42578125" customWidth="1"/>
    <col min="16" max="16" width="8.28515625" customWidth="1"/>
    <col min="17" max="18" width="8" customWidth="1"/>
    <col min="19" max="19" width="8.28515625" customWidth="1"/>
    <col min="20" max="20" width="8.85546875" customWidth="1"/>
    <col min="21" max="21" width="8.140625" customWidth="1"/>
    <col min="22" max="22" width="7.85546875" customWidth="1"/>
    <col min="23" max="23" width="8" customWidth="1"/>
    <col min="24" max="25" width="9" customWidth="1"/>
    <col min="26" max="26" width="8" customWidth="1"/>
    <col min="27" max="27" width="9.140625" customWidth="1"/>
    <col min="28" max="28" width="8.28515625" customWidth="1"/>
    <col min="29" max="29" width="8.140625" customWidth="1"/>
    <col min="30" max="30" width="8.85546875" customWidth="1"/>
    <col min="31" max="31" width="10" customWidth="1"/>
    <col min="32" max="32" width="9.28515625" customWidth="1"/>
    <col min="33" max="33" width="8" customWidth="1"/>
    <col min="34" max="34" width="7.7109375" customWidth="1"/>
  </cols>
  <sheetData>
    <row r="3" spans="1:35">
      <c r="A3" s="5"/>
      <c r="B3" s="25">
        <v>43922</v>
      </c>
      <c r="C3" s="25">
        <v>43952</v>
      </c>
      <c r="D3" s="25">
        <v>43983</v>
      </c>
      <c r="E3" s="25">
        <v>44013</v>
      </c>
      <c r="F3" s="25">
        <v>44044</v>
      </c>
      <c r="G3" s="25">
        <v>44075</v>
      </c>
      <c r="H3" s="25">
        <v>44105</v>
      </c>
      <c r="I3" s="25">
        <v>44136</v>
      </c>
      <c r="J3" s="25">
        <v>44166</v>
      </c>
      <c r="K3" s="25">
        <v>44197</v>
      </c>
      <c r="L3" s="25">
        <v>44228</v>
      </c>
      <c r="M3" s="25">
        <v>44256</v>
      </c>
      <c r="N3" s="25">
        <v>44287</v>
      </c>
      <c r="O3" s="25">
        <v>44317</v>
      </c>
      <c r="P3" s="25">
        <v>44348</v>
      </c>
      <c r="Q3" s="25">
        <v>44378</v>
      </c>
      <c r="R3" s="25">
        <v>44409</v>
      </c>
      <c r="S3" s="25">
        <v>44440</v>
      </c>
      <c r="T3" s="25">
        <v>44470</v>
      </c>
      <c r="U3" s="25">
        <v>44501</v>
      </c>
      <c r="V3" s="25">
        <v>44531</v>
      </c>
      <c r="W3" s="25">
        <v>44562</v>
      </c>
      <c r="X3" s="25">
        <v>44593</v>
      </c>
      <c r="Y3" s="25">
        <v>44621</v>
      </c>
      <c r="Z3" s="25">
        <v>44652</v>
      </c>
      <c r="AA3" s="25">
        <v>44682</v>
      </c>
      <c r="AB3" s="25">
        <v>44713</v>
      </c>
      <c r="AC3" s="25">
        <v>44743</v>
      </c>
      <c r="AD3" s="25">
        <v>44774</v>
      </c>
      <c r="AE3" s="25">
        <v>44805</v>
      </c>
      <c r="AF3" s="28">
        <v>44835</v>
      </c>
      <c r="AG3" s="28">
        <v>44866</v>
      </c>
      <c r="AH3" s="25">
        <v>44896</v>
      </c>
    </row>
    <row r="4" spans="1:35">
      <c r="A4" s="5" t="s">
        <v>66</v>
      </c>
      <c r="B4" s="26">
        <v>7.22</v>
      </c>
      <c r="C4" s="26">
        <v>6.27</v>
      </c>
      <c r="D4" s="26">
        <v>6.23</v>
      </c>
      <c r="E4" s="26">
        <v>6.73</v>
      </c>
      <c r="F4" s="26">
        <v>6.69</v>
      </c>
      <c r="G4" s="26">
        <v>7.27</v>
      </c>
      <c r="H4" s="26">
        <v>7.61</v>
      </c>
      <c r="I4" s="26">
        <v>6.93</v>
      </c>
      <c r="J4" s="26">
        <v>4.59</v>
      </c>
      <c r="K4" s="26">
        <v>4.0599999999999996</v>
      </c>
      <c r="L4" s="26">
        <v>5.03</v>
      </c>
      <c r="M4" s="26">
        <v>5.52</v>
      </c>
      <c r="N4" s="26">
        <v>4.2300000000000004</v>
      </c>
      <c r="O4" s="26">
        <v>6.3</v>
      </c>
      <c r="P4" s="26">
        <v>6.26</v>
      </c>
      <c r="Q4" s="26">
        <v>5.59</v>
      </c>
      <c r="R4" s="26">
        <v>5.3</v>
      </c>
      <c r="S4" s="26">
        <v>4.3499999999999996</v>
      </c>
      <c r="T4" s="26">
        <v>4.4800000000000004</v>
      </c>
      <c r="U4" s="26">
        <v>4.91</v>
      </c>
      <c r="V4" s="26">
        <v>5.66</v>
      </c>
      <c r="W4" s="26">
        <v>6.01</v>
      </c>
      <c r="X4" s="26">
        <v>6.07</v>
      </c>
      <c r="Y4" s="26">
        <v>6.95</v>
      </c>
      <c r="Z4" s="62">
        <v>7.79</v>
      </c>
      <c r="AA4" s="62">
        <v>7.04</v>
      </c>
      <c r="AB4" s="62">
        <v>7.01</v>
      </c>
      <c r="AC4" s="62">
        <v>6.71</v>
      </c>
      <c r="AD4" s="62">
        <v>7</v>
      </c>
      <c r="AE4" s="62">
        <v>7.41</v>
      </c>
      <c r="AF4" s="63">
        <v>6.7673716012084606</v>
      </c>
      <c r="AG4" s="63">
        <v>5.8788242351529796</v>
      </c>
      <c r="AH4" s="62">
        <v>5.7160048134777375</v>
      </c>
      <c r="AI4" s="29"/>
    </row>
    <row r="5" spans="1:35">
      <c r="A5" s="5" t="s">
        <v>67</v>
      </c>
      <c r="B5" s="26">
        <v>11.73</v>
      </c>
      <c r="C5" s="26">
        <v>9.2100000000000009</v>
      </c>
      <c r="D5" s="26">
        <v>8.7200000000000006</v>
      </c>
      <c r="E5" s="26">
        <v>9.27</v>
      </c>
      <c r="F5" s="26">
        <v>9.0500000000000007</v>
      </c>
      <c r="G5" s="26">
        <v>10.68</v>
      </c>
      <c r="H5" s="26">
        <v>11</v>
      </c>
      <c r="I5" s="26">
        <v>9.5</v>
      </c>
      <c r="J5" s="26">
        <v>3.41</v>
      </c>
      <c r="K5" s="26">
        <v>1.96</v>
      </c>
      <c r="L5" s="26">
        <v>3.87</v>
      </c>
      <c r="M5" s="26">
        <v>4.87</v>
      </c>
      <c r="N5" s="5">
        <v>1.96</v>
      </c>
      <c r="O5" s="5">
        <v>5.01</v>
      </c>
      <c r="P5" s="5">
        <v>5.15</v>
      </c>
      <c r="Q5" s="5">
        <v>3.96</v>
      </c>
      <c r="R5" s="5">
        <v>3.11</v>
      </c>
      <c r="S5" s="5">
        <v>0.68</v>
      </c>
      <c r="T5" s="5">
        <v>0.85</v>
      </c>
      <c r="U5" s="5">
        <v>1.87</v>
      </c>
      <c r="V5" s="5">
        <v>4.05</v>
      </c>
      <c r="W5" s="5">
        <v>5.43</v>
      </c>
      <c r="X5" s="5">
        <v>5.85</v>
      </c>
      <c r="Y5" s="5">
        <v>7.68</v>
      </c>
      <c r="Z5" s="58">
        <v>8.3120204603580596</v>
      </c>
      <c r="AA5" s="58">
        <v>7.9673776662484208</v>
      </c>
      <c r="AB5" s="58">
        <v>7.7495350278983244</v>
      </c>
      <c r="AC5" s="58">
        <v>6.6912216083486742</v>
      </c>
      <c r="AD5" s="58">
        <v>7.6213890596189326</v>
      </c>
      <c r="AE5" s="58">
        <v>8.6047940995697569</v>
      </c>
      <c r="AF5" s="64">
        <v>7.0101857399640366</v>
      </c>
      <c r="AG5" s="63">
        <v>4.6717918391484314</v>
      </c>
      <c r="AH5" s="9">
        <v>4.1891083183722255</v>
      </c>
    </row>
    <row r="6" spans="1:35">
      <c r="A6" s="5" t="s">
        <v>68</v>
      </c>
      <c r="B6" s="27">
        <v>4.76</v>
      </c>
      <c r="C6" s="27">
        <v>4.92</v>
      </c>
      <c r="D6" s="27">
        <v>5.41</v>
      </c>
      <c r="E6" s="27">
        <v>5.57</v>
      </c>
      <c r="F6" s="27">
        <v>5.61</v>
      </c>
      <c r="G6" s="27">
        <v>5.42</v>
      </c>
      <c r="H6" s="27">
        <v>5.9</v>
      </c>
      <c r="I6" s="27">
        <v>5.71</v>
      </c>
      <c r="J6" s="27">
        <v>5.56</v>
      </c>
      <c r="K6" s="27">
        <v>5.49</v>
      </c>
      <c r="L6" s="27">
        <v>6.01</v>
      </c>
      <c r="M6" s="27">
        <v>5.95</v>
      </c>
      <c r="N6" s="27">
        <v>5.33</v>
      </c>
      <c r="O6" s="27">
        <v>6.57</v>
      </c>
      <c r="P6" s="27">
        <v>6.06</v>
      </c>
      <c r="Q6" s="27">
        <v>5.79</v>
      </c>
      <c r="R6" s="27">
        <v>5.84</v>
      </c>
      <c r="S6" s="27">
        <v>5.89</v>
      </c>
      <c r="T6" s="27">
        <v>5.91</v>
      </c>
      <c r="U6" s="27">
        <v>6.16</v>
      </c>
      <c r="V6" s="27">
        <v>6.12</v>
      </c>
      <c r="W6" s="27">
        <v>5.98</v>
      </c>
      <c r="X6" s="27">
        <v>5.83</v>
      </c>
      <c r="Y6" s="27">
        <v>6.37</v>
      </c>
      <c r="Z6" s="58">
        <v>7.087831882338147</v>
      </c>
      <c r="AA6" s="58">
        <v>5.9128744293207358</v>
      </c>
      <c r="AB6" s="58">
        <v>6.0040379244055142</v>
      </c>
      <c r="AC6" s="58">
        <v>5.9800476344509024</v>
      </c>
      <c r="AD6" s="58">
        <v>5.8975926942449242</v>
      </c>
      <c r="AE6" s="58">
        <v>6.0042858020059819</v>
      </c>
      <c r="AF6" s="64">
        <v>5.981967774668262</v>
      </c>
      <c r="AG6" s="63">
        <v>6.0077136598011727</v>
      </c>
      <c r="AH6" s="9">
        <v>6.0863803047930709</v>
      </c>
    </row>
    <row r="7" spans="1:35">
      <c r="U7" s="1"/>
      <c r="V7" s="1"/>
      <c r="W7" s="1"/>
      <c r="X7" s="1"/>
      <c r="Y7" s="1"/>
    </row>
    <row r="8" spans="1:35" ht="15.75">
      <c r="N8" s="76" t="s">
        <v>156</v>
      </c>
    </row>
    <row r="31" spans="14:14">
      <c r="N31" t="s">
        <v>163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H30" sqref="H30:J30"/>
    </sheetView>
  </sheetViews>
  <sheetFormatPr defaultColWidth="8.85546875" defaultRowHeight="15"/>
  <cols>
    <col min="2" max="2" width="40.28515625" customWidth="1"/>
    <col min="5" max="5" width="8.85546875" customWidth="1"/>
    <col min="6" max="6" width="9.7109375" customWidth="1"/>
  </cols>
  <sheetData>
    <row r="2" spans="2:8" ht="15.75">
      <c r="B2" s="3"/>
      <c r="C2" s="11" t="s">
        <v>7</v>
      </c>
      <c r="D2" s="11" t="s">
        <v>138</v>
      </c>
      <c r="E2" s="11" t="s">
        <v>139</v>
      </c>
      <c r="F2" s="11" t="s">
        <v>160</v>
      </c>
      <c r="H2" s="79" t="s">
        <v>165</v>
      </c>
    </row>
    <row r="3" spans="2:8">
      <c r="B3" s="3" t="s">
        <v>1</v>
      </c>
      <c r="C3" s="59">
        <v>45.86</v>
      </c>
      <c r="D3" s="6">
        <v>53.14400402329904</v>
      </c>
      <c r="E3" s="6">
        <v>34.622408844113451</v>
      </c>
      <c r="F3" s="6">
        <v>47.042969113539122</v>
      </c>
      <c r="G3" s="13"/>
    </row>
    <row r="4" spans="2:8">
      <c r="B4" s="3" t="s">
        <v>2</v>
      </c>
      <c r="C4" s="59">
        <v>2.38</v>
      </c>
      <c r="D4" s="6">
        <v>4.5559290045782621</v>
      </c>
      <c r="E4" s="6">
        <v>2.4417743697380825</v>
      </c>
      <c r="F4" s="6">
        <v>0.81214014151216074</v>
      </c>
      <c r="G4" s="13"/>
    </row>
    <row r="5" spans="2:8">
      <c r="B5" s="3" t="s">
        <v>3</v>
      </c>
      <c r="C5" s="59">
        <v>6.53</v>
      </c>
      <c r="D5" s="6">
        <v>3.8095855471391911</v>
      </c>
      <c r="E5" s="6">
        <v>8.4583295313062408</v>
      </c>
      <c r="F5" s="6">
        <v>9.3975598621046021</v>
      </c>
      <c r="G5" s="13"/>
    </row>
    <row r="6" spans="2:8">
      <c r="B6" s="3" t="s">
        <v>4</v>
      </c>
      <c r="C6" s="59">
        <v>10.07</v>
      </c>
      <c r="D6" s="6">
        <v>5.84432812807903</v>
      </c>
      <c r="E6" s="6">
        <v>6.946110306693984</v>
      </c>
      <c r="F6" s="6">
        <v>6.1829045013614365</v>
      </c>
      <c r="G6" s="13"/>
    </row>
    <row r="7" spans="2:8">
      <c r="B7" s="3" t="s">
        <v>5</v>
      </c>
      <c r="C7" s="59">
        <v>6.84</v>
      </c>
      <c r="D7" s="6">
        <v>3.1047201696080742</v>
      </c>
      <c r="E7" s="6">
        <v>13.566379272940992</v>
      </c>
      <c r="F7" s="6">
        <v>10.572294416107084</v>
      </c>
      <c r="G7" s="13"/>
    </row>
    <row r="8" spans="2:8">
      <c r="B8" s="3" t="s">
        <v>6</v>
      </c>
      <c r="C8" s="59">
        <v>28.32</v>
      </c>
      <c r="D8" s="6">
        <v>30.026516357659244</v>
      </c>
      <c r="E8" s="6">
        <v>33.933336515932119</v>
      </c>
      <c r="F8" s="6">
        <v>25.862932447580302</v>
      </c>
      <c r="G8" s="13"/>
    </row>
    <row r="29" spans="8:8">
      <c r="H29" t="s">
        <v>163</v>
      </c>
    </row>
    <row r="30" spans="8:8">
      <c r="H30" t="s">
        <v>199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opLeftCell="A31" zoomScale="88" zoomScaleNormal="88" workbookViewId="0">
      <pane xSplit="1" topLeftCell="B1" activePane="topRight" state="frozen"/>
      <selection pane="topRight" activeCell="Q21" sqref="Q21"/>
    </sheetView>
  </sheetViews>
  <sheetFormatPr defaultColWidth="11.42578125" defaultRowHeight="15"/>
  <cols>
    <col min="1" max="1" width="28.28515625" bestFit="1" customWidth="1"/>
    <col min="2" max="2" width="7.140625" customWidth="1"/>
    <col min="3" max="3" width="7.42578125" customWidth="1"/>
    <col min="4" max="4" width="8.28515625" customWidth="1"/>
    <col min="5" max="5" width="7.85546875" customWidth="1"/>
    <col min="6" max="6" width="7.28515625" customWidth="1"/>
    <col min="14" max="14" width="8.7109375" customWidth="1"/>
    <col min="15" max="15" width="8.85546875" customWidth="1"/>
    <col min="16" max="17" width="7.42578125" customWidth="1"/>
    <col min="18" max="18" width="6.85546875" customWidth="1"/>
    <col min="19" max="20" width="7.28515625" customWidth="1"/>
    <col min="21" max="21" width="7.85546875" customWidth="1"/>
    <col min="22" max="22" width="6.42578125" customWidth="1"/>
  </cols>
  <sheetData>
    <row r="1" spans="1:25" ht="17.100000000000001" customHeight="1" thickBot="1"/>
    <row r="2" spans="1:25" ht="15.75" thickBot="1">
      <c r="A2" s="85" t="s">
        <v>19</v>
      </c>
      <c r="B2" s="86">
        <v>44287</v>
      </c>
      <c r="C2" s="86">
        <v>44317</v>
      </c>
      <c r="D2" s="86">
        <v>44348</v>
      </c>
      <c r="E2" s="86">
        <v>44378</v>
      </c>
      <c r="F2" s="86">
        <v>44409</v>
      </c>
      <c r="G2" s="86">
        <v>44440</v>
      </c>
      <c r="H2" s="86">
        <v>44470</v>
      </c>
      <c r="I2" s="86">
        <v>44501</v>
      </c>
      <c r="J2" s="86">
        <v>44531</v>
      </c>
      <c r="K2" s="86">
        <v>44562</v>
      </c>
      <c r="L2" s="86">
        <v>44593</v>
      </c>
      <c r="M2" s="86">
        <v>44621</v>
      </c>
      <c r="N2" s="87">
        <v>44652</v>
      </c>
      <c r="O2" s="87">
        <v>44682</v>
      </c>
      <c r="P2" s="87">
        <v>44713</v>
      </c>
      <c r="Q2" s="87">
        <v>44743</v>
      </c>
      <c r="R2" s="88">
        <v>44774</v>
      </c>
      <c r="S2" s="88">
        <v>44805</v>
      </c>
      <c r="T2" s="88">
        <v>44835</v>
      </c>
      <c r="U2" s="89">
        <v>44866</v>
      </c>
      <c r="V2" s="89">
        <v>44896</v>
      </c>
    </row>
    <row r="3" spans="1:25">
      <c r="A3" s="90" t="s">
        <v>3</v>
      </c>
      <c r="B3" s="91">
        <v>3.4868421052631549</v>
      </c>
      <c r="C3" s="91">
        <v>5.318450426789223</v>
      </c>
      <c r="D3" s="91">
        <v>6.1426684280052823</v>
      </c>
      <c r="E3" s="91">
        <v>6.3941990771259283</v>
      </c>
      <c r="F3" s="91">
        <v>6.8421052631578938</v>
      </c>
      <c r="G3" s="91">
        <v>7.2225869993433944</v>
      </c>
      <c r="H3" s="91">
        <v>7.5261780104711962</v>
      </c>
      <c r="I3" s="91">
        <v>7.9427083333333481</v>
      </c>
      <c r="J3" s="91">
        <v>8.3009079118028684</v>
      </c>
      <c r="K3" s="91">
        <v>8.7798579728857185</v>
      </c>
      <c r="L3" s="91">
        <v>8.8575096277278433</v>
      </c>
      <c r="M3" s="91">
        <v>9.3989769820971745</v>
      </c>
      <c r="N3" s="91">
        <v>9.8537825810553148</v>
      </c>
      <c r="O3" s="91">
        <v>8.8528678304239392</v>
      </c>
      <c r="P3" s="91">
        <v>9.5208462974486707</v>
      </c>
      <c r="Q3" s="91">
        <v>9.8513011152416396</v>
      </c>
      <c r="R3" s="92">
        <v>9.9137931034482651</v>
      </c>
      <c r="S3" s="92">
        <v>10.165339865278632</v>
      </c>
      <c r="T3" s="92">
        <v>10.16</v>
      </c>
      <c r="U3" s="6">
        <v>9.8311218335343611</v>
      </c>
      <c r="V3" s="6">
        <v>9.5808383233533014</v>
      </c>
      <c r="X3" s="1"/>
      <c r="Y3" s="1"/>
    </row>
    <row r="4" spans="1:25">
      <c r="A4" s="90" t="s">
        <v>5</v>
      </c>
      <c r="B4" s="91">
        <v>7.9805690492713355</v>
      </c>
      <c r="C4" s="91">
        <v>11.859649122807014</v>
      </c>
      <c r="D4" s="91">
        <v>12.614517265680059</v>
      </c>
      <c r="E4" s="91">
        <v>12.377622377622366</v>
      </c>
      <c r="F4" s="91">
        <v>12.946116165150446</v>
      </c>
      <c r="G4" s="91">
        <v>13.626834381551367</v>
      </c>
      <c r="H4" s="91">
        <v>14.345403899721454</v>
      </c>
      <c r="I4" s="91">
        <v>13.34716459197789</v>
      </c>
      <c r="J4" s="91">
        <v>10.953346855983771</v>
      </c>
      <c r="K4" s="91">
        <v>9.320905459387486</v>
      </c>
      <c r="L4" s="91">
        <v>8.7270341207348991</v>
      </c>
      <c r="M4" s="91">
        <v>7.5241157556269922</v>
      </c>
      <c r="N4" s="91">
        <v>10.668380462724937</v>
      </c>
      <c r="O4" s="91">
        <v>9.5357590966122849</v>
      </c>
      <c r="P4" s="91">
        <v>10.137672090112627</v>
      </c>
      <c r="Q4" s="91">
        <v>11.761045426260107</v>
      </c>
      <c r="R4" s="92">
        <v>10.780669144981413</v>
      </c>
      <c r="S4" s="92">
        <v>10.393603936039364</v>
      </c>
      <c r="T4" s="92">
        <v>9.9269183922046302</v>
      </c>
      <c r="U4" s="6">
        <v>10.616229408175727</v>
      </c>
      <c r="V4" s="6">
        <v>10.968921389396712</v>
      </c>
      <c r="X4" s="1"/>
      <c r="Y4" s="1"/>
    </row>
    <row r="5" spans="1:25">
      <c r="A5" s="90" t="s">
        <v>34</v>
      </c>
      <c r="B5" s="91">
        <v>1.9476158495634666</v>
      </c>
      <c r="C5" s="91">
        <v>3.6863270777479862</v>
      </c>
      <c r="D5" s="91">
        <v>5.7377049180327822</v>
      </c>
      <c r="E5" s="91">
        <v>4.9865229110512166</v>
      </c>
      <c r="F5" s="91">
        <v>5.3799596503026237</v>
      </c>
      <c r="G5" s="91">
        <v>5.9179556153329038</v>
      </c>
      <c r="H5" s="91">
        <v>6.1662198391420953</v>
      </c>
      <c r="I5" s="91">
        <v>6.4128256513026116</v>
      </c>
      <c r="J5" s="91">
        <v>6.7999999999999838</v>
      </c>
      <c r="K5" s="91">
        <v>7.1143617021276473</v>
      </c>
      <c r="L5" s="91">
        <v>7.2233267064281126</v>
      </c>
      <c r="M5" s="91">
        <v>7.6719576719576965</v>
      </c>
      <c r="N5" s="91">
        <v>8.036890645586281</v>
      </c>
      <c r="O5" s="91">
        <v>6.7873303167420795</v>
      </c>
      <c r="P5" s="91">
        <v>7.4935400516795925</v>
      </c>
      <c r="Q5" s="91">
        <v>7.4454428754813895</v>
      </c>
      <c r="R5" s="92">
        <v>7.5303126994256564</v>
      </c>
      <c r="S5" s="92">
        <v>7.6190476190476142</v>
      </c>
      <c r="T5" s="92">
        <v>7.575757575757569</v>
      </c>
      <c r="U5" s="6">
        <v>7.5957313245448743</v>
      </c>
      <c r="V5" s="6">
        <v>7.4282147315855251</v>
      </c>
      <c r="X5" s="1"/>
      <c r="Y5" s="1"/>
    </row>
    <row r="6" spans="1:25">
      <c r="A6" s="90" t="s">
        <v>35</v>
      </c>
      <c r="B6" s="91">
        <v>7.6974120769741416</v>
      </c>
      <c r="C6" s="91">
        <v>8.4368868541530482</v>
      </c>
      <c r="D6" s="91">
        <v>7.7072538860103679</v>
      </c>
      <c r="E6" s="91">
        <v>7.7419354838709653</v>
      </c>
      <c r="F6" s="91">
        <v>7.7763496143958832</v>
      </c>
      <c r="G6" s="91">
        <v>7.7415227127319186</v>
      </c>
      <c r="H6" s="91">
        <v>7.5699745547073816</v>
      </c>
      <c r="I6" s="91">
        <v>7.3278584965255744</v>
      </c>
      <c r="J6" s="91">
        <v>7.0935342121782652</v>
      </c>
      <c r="K6" s="91">
        <v>6.8578553615959992</v>
      </c>
      <c r="L6" s="91">
        <v>6.8238213399503644</v>
      </c>
      <c r="M6" s="91">
        <v>6.9882498453927022</v>
      </c>
      <c r="N6" s="91">
        <v>7.2088724584103536</v>
      </c>
      <c r="O6" s="91">
        <v>5.428226779252121</v>
      </c>
      <c r="P6" s="91">
        <v>5.472038484666264</v>
      </c>
      <c r="Q6" s="91">
        <v>5.4491017964071853</v>
      </c>
      <c r="R6" s="92">
        <v>5.4263565891472965</v>
      </c>
      <c r="S6" s="92">
        <v>5.581947743467941</v>
      </c>
      <c r="T6" s="92">
        <v>5.6771141336487307</v>
      </c>
      <c r="U6" s="6">
        <v>5.8269570335491405</v>
      </c>
      <c r="V6" s="6">
        <v>6.1547479484173495</v>
      </c>
      <c r="X6" s="1"/>
      <c r="Y6" s="1"/>
    </row>
    <row r="7" spans="1:25">
      <c r="A7" s="90" t="s">
        <v>36</v>
      </c>
      <c r="B7" s="91">
        <v>0.62774639045826142</v>
      </c>
      <c r="C7" s="91">
        <v>1.0025062656641603</v>
      </c>
      <c r="D7" s="91">
        <v>3.3887468030690426</v>
      </c>
      <c r="E7" s="91">
        <v>2.9652996845425772</v>
      </c>
      <c r="F7" s="91">
        <v>3.6825396825396872</v>
      </c>
      <c r="G7" s="91">
        <v>3.2807570977917866</v>
      </c>
      <c r="H7" s="91">
        <v>3.3417402269861451</v>
      </c>
      <c r="I7" s="91">
        <v>3.0740276035131853</v>
      </c>
      <c r="J7" s="91">
        <v>3.2663316582914659</v>
      </c>
      <c r="K7" s="91">
        <v>3.3249686323713723</v>
      </c>
      <c r="L7" s="91">
        <v>3.6340852130325896</v>
      </c>
      <c r="M7" s="91">
        <v>3.6204744069912698</v>
      </c>
      <c r="N7" s="91">
        <v>4.1172800998128478</v>
      </c>
      <c r="O7" s="91">
        <v>4.1563275434243208</v>
      </c>
      <c r="P7" s="91">
        <v>4.5145330859616584</v>
      </c>
      <c r="Q7" s="91">
        <v>5.024509803921573</v>
      </c>
      <c r="R7" s="92">
        <v>5.5113288426209328</v>
      </c>
      <c r="S7" s="92">
        <v>5.7422113622480175</v>
      </c>
      <c r="T7" s="92">
        <v>5.7962172056131855</v>
      </c>
      <c r="U7" s="6">
        <v>5.7212416311624992</v>
      </c>
      <c r="V7" s="6">
        <v>5.9002433090024287</v>
      </c>
      <c r="X7" s="1"/>
      <c r="Y7" s="1"/>
    </row>
    <row r="8" spans="1:25">
      <c r="A8" s="90" t="s">
        <v>37</v>
      </c>
      <c r="B8" s="91">
        <v>5.3559322033898349</v>
      </c>
      <c r="C8" s="91">
        <v>7.3798239675016974</v>
      </c>
      <c r="D8" s="91">
        <v>4.7493403693931402</v>
      </c>
      <c r="E8" s="91">
        <v>3.7589112119248203</v>
      </c>
      <c r="F8" s="91">
        <v>1.0101010101010166</v>
      </c>
      <c r="G8" s="91">
        <v>1.9108280254777066</v>
      </c>
      <c r="H8" s="91">
        <v>2.4856596558317401</v>
      </c>
      <c r="I8" s="91">
        <v>3.2463399108847879</v>
      </c>
      <c r="J8" s="91">
        <v>3.6989795918367152</v>
      </c>
      <c r="K8" s="91">
        <v>3.4920634920635019</v>
      </c>
      <c r="L8" s="91">
        <v>5.4522129570237388</v>
      </c>
      <c r="M8" s="91">
        <v>8.7126137841352147</v>
      </c>
      <c r="N8" s="91">
        <v>8.6229086229086214</v>
      </c>
      <c r="O8" s="91">
        <v>6.1790668348045363</v>
      </c>
      <c r="P8" s="91">
        <v>6.6750629722921895</v>
      </c>
      <c r="Q8" s="91">
        <v>5.9962523422860681</v>
      </c>
      <c r="R8" s="92">
        <v>6.999999999999984</v>
      </c>
      <c r="S8" s="92">
        <v>6.8124999999999991</v>
      </c>
      <c r="T8" s="92">
        <v>7.0273631840795936</v>
      </c>
      <c r="U8" s="6">
        <v>7.0283600493218357</v>
      </c>
      <c r="V8" s="6">
        <v>8.1180811808118101</v>
      </c>
      <c r="X8" s="1"/>
      <c r="Y8" s="1"/>
    </row>
    <row r="9" spans="1:25">
      <c r="A9" s="90" t="s">
        <v>6</v>
      </c>
      <c r="B9" s="91">
        <v>6.1168384879725091</v>
      </c>
      <c r="C9" s="91">
        <v>7.2503419972640426</v>
      </c>
      <c r="D9" s="91">
        <v>7.2108843537414868</v>
      </c>
      <c r="E9" s="91">
        <v>6.7114093959731447</v>
      </c>
      <c r="F9" s="91">
        <v>6.4000000000000057</v>
      </c>
      <c r="G9" s="91">
        <v>6.3829787234042534</v>
      </c>
      <c r="H9" s="91">
        <v>6.8347710683477114</v>
      </c>
      <c r="I9" s="91">
        <v>6.7460317460317665</v>
      </c>
      <c r="J9" s="91">
        <v>6.6491112574061928</v>
      </c>
      <c r="K9" s="91">
        <v>6.5487884741322944</v>
      </c>
      <c r="L9" s="91">
        <v>6.5840938722294684</v>
      </c>
      <c r="M9" s="91">
        <v>7.0221066319895886</v>
      </c>
      <c r="N9" s="91">
        <v>8.0310880829015616</v>
      </c>
      <c r="O9" s="91">
        <v>6.8239795918367374</v>
      </c>
      <c r="P9" s="91">
        <v>6.2817258883248739</v>
      </c>
      <c r="Q9" s="91">
        <v>5.9119496855345899</v>
      </c>
      <c r="R9" s="92">
        <v>5.9523809523809534</v>
      </c>
      <c r="S9" s="92">
        <v>6.0624999999999929</v>
      </c>
      <c r="T9" s="92">
        <v>5.9006211180124168</v>
      </c>
      <c r="U9" s="6">
        <v>6.0099132589838788</v>
      </c>
      <c r="V9" s="6">
        <v>6.1728395061728447</v>
      </c>
      <c r="X9" s="1"/>
      <c r="Y9" s="1"/>
    </row>
    <row r="10" spans="1:25">
      <c r="A10" s="140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39"/>
      <c r="V10" s="139"/>
      <c r="X10" s="1"/>
      <c r="Y10" s="1"/>
    </row>
    <row r="11" spans="1:25" ht="15.75">
      <c r="E11" s="79" t="s">
        <v>166</v>
      </c>
      <c r="F11" s="12"/>
      <c r="G11" s="12"/>
      <c r="H11" s="12"/>
    </row>
    <row r="65" spans="2:2">
      <c r="B65" t="s">
        <v>163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topLeftCell="B1" workbookViewId="0">
      <selection activeCell="I23" sqref="I23"/>
    </sheetView>
  </sheetViews>
  <sheetFormatPr defaultColWidth="11.42578125" defaultRowHeight="15"/>
  <cols>
    <col min="2" max="2" width="15.85546875" customWidth="1"/>
    <col min="3" max="3" width="8.140625" customWidth="1"/>
    <col min="4" max="4" width="7" customWidth="1"/>
    <col min="5" max="5" width="7.42578125" customWidth="1"/>
    <col min="6" max="6" width="6.85546875" customWidth="1"/>
    <col min="7" max="7" width="4.42578125" customWidth="1"/>
  </cols>
  <sheetData>
    <row r="2" spans="2:8">
      <c r="H2" s="32" t="s">
        <v>174</v>
      </c>
    </row>
    <row r="4" spans="2:8">
      <c r="B4" s="11"/>
      <c r="C4" s="11" t="s">
        <v>78</v>
      </c>
      <c r="D4" s="11" t="s">
        <v>138</v>
      </c>
      <c r="E4" s="11" t="s">
        <v>139</v>
      </c>
      <c r="F4" s="11" t="s">
        <v>160</v>
      </c>
    </row>
    <row r="5" spans="2:8">
      <c r="B5" s="3" t="s">
        <v>146</v>
      </c>
      <c r="C5" s="9">
        <v>9.67</v>
      </c>
      <c r="D5" s="6">
        <v>5.7912754158965161</v>
      </c>
      <c r="E5" s="6">
        <v>0.90479532163743848</v>
      </c>
      <c r="F5" s="6">
        <v>8.9155634297388762</v>
      </c>
    </row>
    <row r="6" spans="2:8">
      <c r="B6" s="3" t="s">
        <v>147</v>
      </c>
      <c r="C6" s="9">
        <v>6.61</v>
      </c>
      <c r="D6" s="6">
        <v>5.7791682070240373</v>
      </c>
      <c r="E6" s="6">
        <v>3.3887524366471857</v>
      </c>
      <c r="F6" s="6">
        <v>6.3964610866372986</v>
      </c>
    </row>
    <row r="7" spans="2:8">
      <c r="B7" s="3" t="s">
        <v>41</v>
      </c>
      <c r="C7" s="9">
        <v>6.04</v>
      </c>
      <c r="D7" s="6">
        <v>6.6484658040665225</v>
      </c>
      <c r="E7" s="6">
        <v>-9.2719298245613917</v>
      </c>
      <c r="F7" s="6">
        <v>6.272915788801634</v>
      </c>
    </row>
    <row r="8" spans="2:8">
      <c r="B8" s="3" t="s">
        <v>148</v>
      </c>
      <c r="C8" s="9">
        <v>3.61</v>
      </c>
      <c r="D8" s="6">
        <v>10.055951940850266</v>
      </c>
      <c r="E8" s="6">
        <v>6.2699999999999649</v>
      </c>
      <c r="F8" s="6">
        <v>4.3933997318521358</v>
      </c>
    </row>
    <row r="9" spans="2:8">
      <c r="B9" s="3" t="s">
        <v>149</v>
      </c>
      <c r="C9" s="9">
        <v>3.56</v>
      </c>
      <c r="D9" s="6">
        <v>7.9195194085027518</v>
      </c>
      <c r="E9" s="6">
        <v>16.547407407407388</v>
      </c>
      <c r="F9" s="6">
        <v>3.9632075592159861</v>
      </c>
    </row>
    <row r="10" spans="2:8">
      <c r="B10" s="3" t="s">
        <v>42</v>
      </c>
      <c r="C10" s="9">
        <v>2.5</v>
      </c>
      <c r="D10" s="6">
        <v>4.4085027726432404</v>
      </c>
      <c r="E10" s="6">
        <v>2.5146198830409308</v>
      </c>
      <c r="F10" s="6">
        <v>2.7805975866692205</v>
      </c>
    </row>
    <row r="11" spans="2:8">
      <c r="B11" s="3" t="s">
        <v>150</v>
      </c>
      <c r="C11" s="9">
        <v>2.38</v>
      </c>
      <c r="D11" s="6">
        <v>5.7520332717190357</v>
      </c>
      <c r="E11" s="6">
        <v>2.5934113060428885</v>
      </c>
      <c r="F11" s="6">
        <v>2.287462171997702</v>
      </c>
    </row>
    <row r="12" spans="2:8">
      <c r="B12" s="3" t="s">
        <v>40</v>
      </c>
      <c r="C12" s="9">
        <v>2.89</v>
      </c>
      <c r="D12" s="6">
        <v>1.1965988909426928</v>
      </c>
      <c r="E12" s="6">
        <v>3.1209746588693967</v>
      </c>
      <c r="F12" s="6">
        <v>2.7835369980208133</v>
      </c>
    </row>
    <row r="13" spans="2:8">
      <c r="C13" s="60"/>
      <c r="D13" s="60"/>
      <c r="E13" s="60"/>
      <c r="F13" s="60"/>
    </row>
    <row r="17" spans="4:8">
      <c r="D17" s="13"/>
    </row>
    <row r="18" spans="4:8">
      <c r="D18" s="13"/>
    </row>
    <row r="19" spans="4:8">
      <c r="D19" s="13"/>
    </row>
    <row r="20" spans="4:8">
      <c r="D20" s="13"/>
    </row>
    <row r="21" spans="4:8">
      <c r="D21" s="13"/>
    </row>
    <row r="22" spans="4:8">
      <c r="D22" s="13"/>
      <c r="H22" t="s">
        <v>163</v>
      </c>
    </row>
    <row r="23" spans="4:8">
      <c r="D23" s="13"/>
      <c r="H23" t="s">
        <v>199</v>
      </c>
    </row>
    <row r="24" spans="4:8">
      <c r="D24" s="13"/>
    </row>
    <row r="27" spans="4:8">
      <c r="D27" s="1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workbookViewId="0">
      <selection activeCell="N16" sqref="N16"/>
    </sheetView>
  </sheetViews>
  <sheetFormatPr defaultColWidth="11.42578125" defaultRowHeight="15"/>
  <cols>
    <col min="1" max="1" width="6.28515625" customWidth="1"/>
  </cols>
  <sheetData>
    <row r="1" spans="2:6">
      <c r="B1" s="30"/>
      <c r="C1" s="11" t="s">
        <v>79</v>
      </c>
      <c r="D1" s="11" t="s">
        <v>80</v>
      </c>
      <c r="E1" s="11" t="s">
        <v>81</v>
      </c>
      <c r="F1" s="11" t="s">
        <v>41</v>
      </c>
    </row>
    <row r="2" spans="2:6">
      <c r="B2" s="30">
        <v>44652</v>
      </c>
      <c r="C2" s="9">
        <v>17.39</v>
      </c>
      <c r="D2" s="9">
        <v>-3.88</v>
      </c>
      <c r="E2" s="9">
        <v>33.56</v>
      </c>
      <c r="F2" s="9">
        <v>15.3365718251214</v>
      </c>
    </row>
    <row r="3" spans="2:6">
      <c r="B3" s="30">
        <v>44682</v>
      </c>
      <c r="C3" s="9">
        <v>18.68</v>
      </c>
      <c r="D3" s="9">
        <v>-13.67</v>
      </c>
      <c r="E3" s="9">
        <v>135.6</v>
      </c>
      <c r="F3" s="9">
        <v>18.255578093306291</v>
      </c>
    </row>
    <row r="4" spans="2:6">
      <c r="B4" s="30">
        <v>44713</v>
      </c>
      <c r="C4" s="9">
        <v>23.79</v>
      </c>
      <c r="D4" s="9">
        <v>-20.74</v>
      </c>
      <c r="E4" s="9">
        <v>158.43</v>
      </c>
      <c r="F4" s="9">
        <v>17.310167310167323</v>
      </c>
    </row>
    <row r="5" spans="2:6">
      <c r="B5" s="30">
        <v>44743</v>
      </c>
      <c r="C5" s="9">
        <v>33.79</v>
      </c>
      <c r="D5" s="9">
        <v>-20.52</v>
      </c>
      <c r="E5" s="9">
        <v>44.22</v>
      </c>
      <c r="F5" s="9">
        <v>10.901339829476253</v>
      </c>
    </row>
    <row r="6" spans="2:6">
      <c r="B6" s="30">
        <v>44774</v>
      </c>
      <c r="C6" s="9">
        <v>40.32</v>
      </c>
      <c r="D6" s="9">
        <v>-18.52</v>
      </c>
      <c r="E6" s="9">
        <v>16.57</v>
      </c>
      <c r="F6" s="9">
        <v>13.288834951456296</v>
      </c>
    </row>
    <row r="7" spans="2:6">
      <c r="B7" s="30">
        <v>44805</v>
      </c>
      <c r="C7" s="9">
        <v>43.06</v>
      </c>
      <c r="D7" s="9">
        <v>-15.73</v>
      </c>
      <c r="E7" s="9">
        <v>53.52</v>
      </c>
      <c r="F7" s="9">
        <v>18.176216882316698</v>
      </c>
    </row>
    <row r="8" spans="2:6">
      <c r="B8" s="30">
        <v>44835</v>
      </c>
      <c r="C8" s="9">
        <v>34.58</v>
      </c>
      <c r="D8" s="9">
        <v>-26.78</v>
      </c>
      <c r="E8" s="9">
        <v>13.89</v>
      </c>
      <c r="F8" s="9">
        <v>7.771181867242305</v>
      </c>
    </row>
    <row r="9" spans="2:6">
      <c r="B9" s="30">
        <v>44866</v>
      </c>
      <c r="C9" s="9">
        <v>11.71</v>
      </c>
      <c r="D9" s="9">
        <v>-20.67</v>
      </c>
      <c r="E9" s="9">
        <v>-37.72</v>
      </c>
      <c r="F9" s="9">
        <v>-8.0823293172690764</v>
      </c>
    </row>
    <row r="10" spans="2:6">
      <c r="B10" s="30">
        <v>44896</v>
      </c>
      <c r="C10" s="9">
        <v>10.050000000000001</v>
      </c>
      <c r="D10" s="9">
        <v>-21.28</v>
      </c>
      <c r="E10" s="9">
        <v>-49.67</v>
      </c>
      <c r="F10" s="9">
        <v>-15.082315454062666</v>
      </c>
    </row>
    <row r="12" spans="2:6">
      <c r="B12" s="32" t="s">
        <v>175</v>
      </c>
    </row>
    <row r="30" spans="2:2">
      <c r="B30" t="s">
        <v>163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5"/>
  <sheetViews>
    <sheetView workbookViewId="0">
      <selection activeCell="H3" sqref="H3"/>
    </sheetView>
  </sheetViews>
  <sheetFormatPr defaultColWidth="11.42578125" defaultRowHeight="15"/>
  <cols>
    <col min="1" max="1" width="3.7109375" customWidth="1"/>
    <col min="3" max="3" width="28.42578125" customWidth="1"/>
    <col min="4" max="4" width="35.42578125" bestFit="1" customWidth="1"/>
    <col min="5" max="5" width="5.42578125" customWidth="1"/>
    <col min="6" max="6" width="22" bestFit="1" customWidth="1"/>
    <col min="7" max="7" width="17.28515625" bestFit="1" customWidth="1"/>
    <col min="9" max="9" width="22" bestFit="1" customWidth="1"/>
    <col min="10" max="10" width="17.28515625" bestFit="1" customWidth="1"/>
  </cols>
  <sheetData>
    <row r="2" spans="2:6" ht="21" customHeight="1">
      <c r="B2" s="2"/>
      <c r="C2" s="142" t="s">
        <v>152</v>
      </c>
      <c r="D2" s="142" t="s">
        <v>151</v>
      </c>
    </row>
    <row r="3" spans="2:6">
      <c r="B3" s="65">
        <v>43922</v>
      </c>
      <c r="C3" s="66">
        <v>135.1</v>
      </c>
      <c r="D3" s="143">
        <v>81.177562917041087</v>
      </c>
      <c r="F3" s="12" t="s">
        <v>193</v>
      </c>
    </row>
    <row r="4" spans="2:6">
      <c r="B4" s="65">
        <v>43952</v>
      </c>
      <c r="C4" s="66">
        <v>136.5</v>
      </c>
      <c r="D4" s="143">
        <v>77.768866824686242</v>
      </c>
    </row>
    <row r="5" spans="2:6">
      <c r="B5" s="65">
        <v>43983</v>
      </c>
      <c r="C5" s="66">
        <v>136.30000000000001</v>
      </c>
      <c r="D5" s="143">
        <v>86.613654144216156</v>
      </c>
    </row>
    <row r="6" spans="2:6">
      <c r="B6" s="65">
        <v>44013</v>
      </c>
      <c r="C6" s="66">
        <v>137.4</v>
      </c>
      <c r="D6" s="143">
        <v>93.200414775414998</v>
      </c>
    </row>
    <row r="7" spans="2:6">
      <c r="B7" s="65">
        <v>44044</v>
      </c>
      <c r="C7" s="66">
        <v>138.19999999999999</v>
      </c>
      <c r="D7" s="143">
        <v>98.7018285675736</v>
      </c>
    </row>
    <row r="8" spans="2:6">
      <c r="B8" s="65">
        <v>44075</v>
      </c>
      <c r="C8" s="66">
        <v>140.1</v>
      </c>
      <c r="D8" s="143">
        <v>104.59634357298087</v>
      </c>
    </row>
    <row r="9" spans="2:6">
      <c r="B9" s="65">
        <v>44105</v>
      </c>
      <c r="C9" s="66">
        <v>142.69999999999999</v>
      </c>
      <c r="D9" s="143">
        <v>106.45024815209034</v>
      </c>
    </row>
    <row r="10" spans="2:6">
      <c r="B10" s="65">
        <v>44136</v>
      </c>
      <c r="C10" s="66">
        <v>146.6</v>
      </c>
      <c r="D10" s="143">
        <v>121.90345019300375</v>
      </c>
    </row>
    <row r="11" spans="2:6">
      <c r="B11" s="65">
        <v>44166</v>
      </c>
      <c r="C11" s="66">
        <v>150.9</v>
      </c>
      <c r="D11" s="143">
        <v>131.19935065302769</v>
      </c>
    </row>
    <row r="12" spans="2:6">
      <c r="B12" s="65">
        <v>44197</v>
      </c>
      <c r="C12" s="66">
        <v>155.6</v>
      </c>
      <c r="D12" s="143">
        <v>138.87453836454819</v>
      </c>
    </row>
    <row r="13" spans="2:6">
      <c r="B13" s="65">
        <v>44228</v>
      </c>
      <c r="C13" s="66">
        <v>158.80000000000001</v>
      </c>
      <c r="D13" s="143">
        <v>147.46248160649731</v>
      </c>
    </row>
    <row r="14" spans="2:6">
      <c r="B14" s="65">
        <v>44256</v>
      </c>
      <c r="C14" s="66">
        <v>163.9</v>
      </c>
      <c r="D14" s="143">
        <v>159.30201084630667</v>
      </c>
    </row>
    <row r="15" spans="2:6">
      <c r="B15" s="65">
        <v>44287</v>
      </c>
      <c r="C15" s="67">
        <v>170.1</v>
      </c>
      <c r="D15" s="143">
        <v>162.19133083797868</v>
      </c>
    </row>
    <row r="16" spans="2:6">
      <c r="B16" s="65">
        <v>44317</v>
      </c>
      <c r="C16" s="67">
        <v>178.7</v>
      </c>
      <c r="D16" s="143">
        <v>174.87592061093773</v>
      </c>
    </row>
    <row r="17" spans="2:6">
      <c r="B17" s="65">
        <v>44348</v>
      </c>
      <c r="C17" s="67">
        <v>183.7</v>
      </c>
      <c r="D17" s="143">
        <v>157.68052781228315</v>
      </c>
    </row>
    <row r="18" spans="2:6">
      <c r="B18" s="65">
        <v>44378</v>
      </c>
      <c r="C18" s="67">
        <v>182.1</v>
      </c>
      <c r="D18" s="143">
        <v>155.49552753795894</v>
      </c>
    </row>
    <row r="19" spans="2:6">
      <c r="B19" s="65">
        <v>44409</v>
      </c>
      <c r="C19" s="67">
        <v>183.9</v>
      </c>
      <c r="D19" s="143">
        <v>165.86229711701404</v>
      </c>
    </row>
    <row r="20" spans="2:6">
      <c r="B20" s="65">
        <v>44440</v>
      </c>
      <c r="C20" s="67">
        <v>188</v>
      </c>
      <c r="D20" s="143">
        <v>168.57086393365063</v>
      </c>
    </row>
    <row r="21" spans="2:6">
      <c r="B21" s="65">
        <v>44470</v>
      </c>
      <c r="C21" s="67">
        <v>190.6</v>
      </c>
      <c r="D21" s="143">
        <v>184.83747137824517</v>
      </c>
    </row>
    <row r="22" spans="2:6">
      <c r="B22" s="65">
        <v>44501</v>
      </c>
      <c r="C22" s="67">
        <v>190.1</v>
      </c>
      <c r="D22" s="143">
        <v>184.55517876687819</v>
      </c>
    </row>
    <row r="23" spans="2:6">
      <c r="B23" s="65">
        <v>44531</v>
      </c>
      <c r="C23" s="67">
        <v>187.6</v>
      </c>
      <c r="D23" s="143">
        <v>178.50544196563672</v>
      </c>
    </row>
    <row r="24" spans="2:6">
      <c r="B24" s="65">
        <v>44562</v>
      </c>
      <c r="C24" s="67">
        <v>184.7</v>
      </c>
      <c r="D24" s="143">
        <v>185.93144191456406</v>
      </c>
      <c r="F24" t="s">
        <v>167</v>
      </c>
    </row>
    <row r="25" spans="2:6">
      <c r="B25" s="65">
        <v>44593</v>
      </c>
      <c r="C25" s="67">
        <v>184.9</v>
      </c>
      <c r="D25" s="143">
        <v>201.71767545192617</v>
      </c>
    </row>
    <row r="26" spans="2:6">
      <c r="B26" s="65">
        <v>44621</v>
      </c>
      <c r="C26" s="67">
        <v>194.6</v>
      </c>
      <c r="D26" s="143">
        <v>251.83127168981505</v>
      </c>
    </row>
    <row r="27" spans="2:6">
      <c r="B27" s="65">
        <v>44652</v>
      </c>
      <c r="C27" s="68">
        <v>199.5</v>
      </c>
      <c r="D27" s="143">
        <v>237.53173615946218</v>
      </c>
    </row>
    <row r="28" spans="2:6">
      <c r="B28" s="65">
        <v>44682</v>
      </c>
      <c r="C28" s="68">
        <v>202.4</v>
      </c>
      <c r="D28" s="143">
        <v>229.24090548152569</v>
      </c>
    </row>
    <row r="29" spans="2:6">
      <c r="B29" s="65">
        <v>44713</v>
      </c>
      <c r="C29" s="68">
        <v>200.9</v>
      </c>
      <c r="D29" s="143">
        <v>211.79518246436641</v>
      </c>
    </row>
    <row r="30" spans="2:6">
      <c r="B30" s="65">
        <v>44743</v>
      </c>
      <c r="C30" s="68">
        <v>195.8</v>
      </c>
      <c r="D30" s="143">
        <v>168.82042441226025</v>
      </c>
    </row>
    <row r="31" spans="2:6">
      <c r="B31" s="65">
        <v>44774</v>
      </c>
      <c r="C31" s="68">
        <v>192.4</v>
      </c>
      <c r="D31" s="143">
        <v>163.32354213869706</v>
      </c>
    </row>
    <row r="32" spans="2:6">
      <c r="B32" s="65">
        <v>44805</v>
      </c>
      <c r="C32" s="68">
        <v>188.7</v>
      </c>
      <c r="D32" s="143">
        <v>152.57278473300983</v>
      </c>
    </row>
    <row r="33" spans="2:5">
      <c r="B33" s="65">
        <v>44835</v>
      </c>
      <c r="C33" s="68">
        <v>186.5</v>
      </c>
      <c r="D33" s="143">
        <v>151.30000000000001</v>
      </c>
    </row>
    <row r="34" spans="2:5">
      <c r="B34" s="55">
        <v>44866</v>
      </c>
      <c r="C34" s="68">
        <v>188.9</v>
      </c>
      <c r="D34" s="143">
        <v>154.69999999999999</v>
      </c>
    </row>
    <row r="35" spans="2:5">
      <c r="B35" s="55">
        <v>44896</v>
      </c>
      <c r="C35" s="68">
        <v>188.6</v>
      </c>
      <c r="D35" s="143">
        <v>144.4</v>
      </c>
    </row>
    <row r="44" spans="2:5">
      <c r="E44" s="54"/>
    </row>
    <row r="45" spans="2:5">
      <c r="E45" s="5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H26" sqref="H26"/>
    </sheetView>
  </sheetViews>
  <sheetFormatPr defaultColWidth="8.85546875" defaultRowHeight="15"/>
  <cols>
    <col min="1" max="1" width="17.28515625" bestFit="1" customWidth="1"/>
  </cols>
  <sheetData>
    <row r="2" spans="1:8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77</v>
      </c>
    </row>
    <row r="3" spans="1:8">
      <c r="A3" t="s">
        <v>153</v>
      </c>
      <c r="B3" s="54">
        <v>150.80000000000001</v>
      </c>
      <c r="C3" s="54">
        <v>145.1</v>
      </c>
      <c r="D3" s="54">
        <v>149.1</v>
      </c>
      <c r="E3" s="54">
        <v>131.80000000000001</v>
      </c>
      <c r="F3" s="54">
        <v>131.30000000000001</v>
      </c>
      <c r="G3" s="54">
        <v>140.30000000000001</v>
      </c>
    </row>
    <row r="4" spans="1:8">
      <c r="A4" t="s">
        <v>154</v>
      </c>
      <c r="B4" s="54">
        <v>75.125</v>
      </c>
      <c r="C4" s="54">
        <v>66.941999999999993</v>
      </c>
      <c r="D4" s="54">
        <v>62.933</v>
      </c>
      <c r="E4" s="54">
        <v>71.625</v>
      </c>
      <c r="F4" s="54">
        <v>117.075</v>
      </c>
      <c r="G4" s="54">
        <v>156.80000000000001</v>
      </c>
    </row>
    <row r="6" spans="1:8">
      <c r="B6" s="12" t="s">
        <v>170</v>
      </c>
      <c r="H6" s="13"/>
    </row>
    <row r="25" spans="2:2">
      <c r="B25" t="s">
        <v>169</v>
      </c>
    </row>
    <row r="26" spans="2:2">
      <c r="B26" t="s">
        <v>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V.1</vt:lpstr>
      <vt:lpstr>V.2</vt:lpstr>
      <vt:lpstr>V.3</vt:lpstr>
      <vt:lpstr>V.4</vt:lpstr>
      <vt:lpstr>V.5</vt:lpstr>
      <vt:lpstr>V.6</vt:lpstr>
      <vt:lpstr>V.7</vt:lpstr>
      <vt:lpstr>V.8</vt:lpstr>
      <vt:lpstr>V.9</vt:lpstr>
      <vt:lpstr>V.10</vt:lpstr>
      <vt:lpstr>V.11</vt:lpstr>
      <vt:lpstr>V.12</vt:lpstr>
      <vt:lpstr>V.13</vt:lpstr>
      <vt:lpstr>V.15.</vt:lpstr>
      <vt:lpstr>V.14</vt:lpstr>
      <vt:lpstr>V.16</vt:lpstr>
      <vt:lpstr>V.17</vt:lpstr>
      <vt:lpstr>V.18</vt:lpstr>
      <vt:lpstr>V.19</vt:lpstr>
      <vt:lpstr>V.20</vt:lpstr>
      <vt:lpstr>V.21</vt:lpstr>
      <vt:lpstr>V.22</vt:lpstr>
      <vt:lpstr>V.23</vt:lpstr>
      <vt:lpstr>V.24</vt:lpstr>
      <vt:lpstr>V.25</vt:lpstr>
      <vt:lpstr>Table V.1</vt:lpstr>
      <vt:lpstr>Table V.2</vt:lpstr>
      <vt:lpstr>Table V.3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</dc:creator>
  <cp:lastModifiedBy>Aftab Alam</cp:lastModifiedBy>
  <cp:lastPrinted>2022-12-26T07:09:51Z</cp:lastPrinted>
  <dcterms:created xsi:type="dcterms:W3CDTF">2021-11-16T09:39:27Z</dcterms:created>
  <dcterms:modified xsi:type="dcterms:W3CDTF">2023-01-30T13:07:54Z</dcterms:modified>
</cp:coreProperties>
</file>