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Appendix\"/>
    </mc:Choice>
  </mc:AlternateContent>
  <bookViews>
    <workbookView xWindow="0" yWindow="0" windowWidth="19200" windowHeight="7032"/>
  </bookViews>
  <sheets>
    <sheet name="Tab 2.1" sheetId="1" r:id="rId1"/>
  </sheet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20" i="1" l="1"/>
  <c r="I20" i="1" l="1"/>
  <c r="J19" i="1"/>
  <c r="J20" i="1" s="1"/>
  <c r="K19" i="1"/>
  <c r="K20" i="1" s="1"/>
  <c r="J4" i="1" l="1"/>
  <c r="J10" i="1"/>
</calcChain>
</file>

<file path=xl/sharedStrings.xml><?xml version="1.0" encoding="utf-8"?>
<sst xmlns="http://schemas.openxmlformats.org/spreadsheetml/2006/main" count="51" uniqueCount="51">
  <si>
    <t>Particulars</t>
  </si>
  <si>
    <t>2017-18</t>
  </si>
  <si>
    <t>Gross Traffic Receipts</t>
  </si>
  <si>
    <t>(ii)Other Coaching</t>
  </si>
  <si>
    <t>(iv)Other Earnings</t>
  </si>
  <si>
    <t>Working Expenses</t>
  </si>
  <si>
    <t>Net Traffic Receipts (1-2)</t>
  </si>
  <si>
    <t>Net Miscellaneous Receipts</t>
  </si>
  <si>
    <t>Net Revenue (3+4)</t>
  </si>
  <si>
    <t>Source :-  Ministry of Railways</t>
  </si>
  <si>
    <t>1980-81</t>
  </si>
  <si>
    <t>1990-91</t>
  </si>
  <si>
    <t>2001-02</t>
  </si>
  <si>
    <t>(1)</t>
  </si>
  <si>
    <t>(2)</t>
  </si>
  <si>
    <t>(3)</t>
  </si>
  <si>
    <t>(4)</t>
  </si>
  <si>
    <t>(5)</t>
  </si>
  <si>
    <t>(6)</t>
  </si>
  <si>
    <t>(7)</t>
  </si>
  <si>
    <t>(8)</t>
  </si>
  <si>
    <t>(9)</t>
  </si>
  <si>
    <t>2018-19</t>
  </si>
  <si>
    <t>2019-20</t>
  </si>
  <si>
    <t>(10)</t>
  </si>
  <si>
    <t>Notes :-  Dividend Payment has been done away with as per Budget merger conditions and hence no dividend payment from 2016-17.</t>
  </si>
  <si>
    <t>(i)Passenger Coaching</t>
  </si>
  <si>
    <t>(iii)Goods</t>
  </si>
  <si>
    <t>(v)Suspense Account</t>
  </si>
  <si>
    <t>(i)Ordinary Working Expenses</t>
  </si>
  <si>
    <t>(ii)Appropriation to depreciation reserve fund</t>
  </si>
  <si>
    <t>(iii)Appropriation to Pension Fund</t>
  </si>
  <si>
    <t>2020-21</t>
  </si>
  <si>
    <t>(ii) Investment from capital fund (Cumulative)</t>
  </si>
  <si>
    <t>20708 #</t>
  </si>
  <si>
    <t>(i) Capital Investment (Cumulative)*</t>
  </si>
  <si>
    <t>#523</t>
  </si>
  <si>
    <t>9a</t>
  </si>
  <si>
    <t>% Growth  of Pension Expenditure over Previous Year</t>
  </si>
  <si>
    <t>Total Capex for the Year</t>
  </si>
  <si>
    <t>Pension Expenditure for the Year</t>
  </si>
  <si>
    <t>% Growth to Total Capex over Previous Year</t>
  </si>
  <si>
    <t>-1.5</t>
  </si>
  <si>
    <t>8a</t>
  </si>
  <si>
    <t>(iii)Total 6(i)+6(ii)</t>
  </si>
  <si>
    <t xml:space="preserve">Item 5 as %  of Item 6(iii) </t>
  </si>
  <si>
    <t>* Upto 2017-18, row 6(i) depicts capital at charge.</t>
  </si>
  <si>
    <t>2021-22</t>
  </si>
  <si>
    <t xml:space="preserve"># In 2019-20, lesser appropriation to Pension Fund vis-à-vis Pension expenditure of Rs. 49188 cr led to adverse balance of Rs. 28398 cr in Public Account. In 2020-21 also, Railways witnessed a resource gap (assessed at about Rs 51,000 crore at RE stage) due to adverse impact of Covid19 pandemic onrailway  traffic leading to nominal appropriation to Pension fund. The gap for both these years was offset through a special Covid loan from the Government. In 2021-22 also, due to the continuing continuing adverse impact of Covid 19, the Government allowed expenditure in excess of Railway receipts.
</t>
  </si>
  <si>
    <t>2022-23 BE</t>
  </si>
  <si>
    <t>Table 2.1  Financial  Performance of Indian Railways (in Rs Crores)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</si>
</sst>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b/>
      <sz val="9"/>
      <color theme="1"/>
      <name val="Times New Roman"/>
      <family val="1"/>
    </font>
    <font>
      <sz val="9"/>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34">
    <xf numFmtId="0" fontId="0" fillId="0" borderId="0" xfId="0"/>
    <xf numFmtId="0" fontId="0" fillId="0" borderId="0" xfId="0"/>
    <xf numFmtId="1" fontId="2" fillId="0" borderId="1" xfId="0" applyNumberFormat="1" applyFont="1" applyBorder="1" applyAlignment="1">
      <alignment horizontal="center"/>
    </xf>
    <xf numFmtId="0" fontId="2" fillId="2" borderId="1" xfId="0" applyFont="1" applyFill="1" applyBorder="1" applyAlignment="1">
      <alignment horizontal="center"/>
    </xf>
    <xf numFmtId="0" fontId="0" fillId="2" borderId="0" xfId="0" applyFill="1"/>
    <xf numFmtId="164" fontId="2" fillId="0" borderId="1" xfId="0" applyNumberFormat="1"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wrapText="1"/>
    </xf>
    <xf numFmtId="0" fontId="0" fillId="0" borderId="1" xfId="0" applyBorder="1"/>
    <xf numFmtId="0" fontId="2" fillId="0" borderId="1" xfId="0" applyFont="1" applyBorder="1"/>
    <xf numFmtId="0" fontId="3" fillId="0" borderId="1" xfId="0" applyFont="1" applyBorder="1"/>
    <xf numFmtId="0" fontId="0" fillId="0" borderId="0" xfId="0" applyAlignment="1">
      <alignment horizontal="left" indent="2"/>
    </xf>
    <xf numFmtId="0" fontId="2" fillId="0" borderId="1" xfId="0" applyFont="1" applyBorder="1" applyAlignment="1">
      <alignment horizontal="left" indent="2"/>
    </xf>
    <xf numFmtId="49" fontId="3" fillId="2" borderId="1" xfId="0" applyNumberFormat="1" applyFont="1" applyFill="1" applyBorder="1" applyAlignment="1">
      <alignment horizontal="left" indent="2"/>
    </xf>
    <xf numFmtId="0" fontId="2" fillId="0" borderId="1" xfId="0" applyFont="1" applyFill="1" applyBorder="1" applyAlignment="1">
      <alignment horizontal="left" indent="2"/>
    </xf>
    <xf numFmtId="0" fontId="1" fillId="0" borderId="0" xfId="0" applyFont="1" applyBorder="1" applyAlignment="1">
      <alignment horizontal="center"/>
    </xf>
    <xf numFmtId="0" fontId="3" fillId="0" borderId="0" xfId="0" applyFont="1" applyBorder="1"/>
    <xf numFmtId="0" fontId="0" fillId="0" borderId="0" xfId="0" applyBorder="1"/>
    <xf numFmtId="0" fontId="0" fillId="0" borderId="0" xfId="0" applyBorder="1" applyAlignment="1">
      <alignment horizontal="left" indent="2"/>
    </xf>
    <xf numFmtId="0" fontId="3" fillId="0" borderId="0" xfId="0" applyFont="1" applyBorder="1" applyAlignment="1"/>
    <xf numFmtId="0" fontId="0" fillId="0" borderId="0" xfId="0" applyBorder="1" applyAlignment="1"/>
    <xf numFmtId="0" fontId="2" fillId="0" borderId="1" xfId="0" applyFont="1" applyBorder="1" applyAlignment="1">
      <alignment horizontal="left" wrapText="1"/>
    </xf>
    <xf numFmtId="0" fontId="2" fillId="0" borderId="1" xfId="0" applyFont="1" applyBorder="1" applyAlignment="1">
      <alignment horizontal="left"/>
    </xf>
    <xf numFmtId="49" fontId="3" fillId="2" borderId="2" xfId="0" applyNumberFormat="1" applyFont="1" applyFill="1" applyBorder="1" applyAlignment="1">
      <alignment horizontal="center"/>
    </xf>
    <xf numFmtId="49" fontId="3" fillId="2" borderId="3" xfId="0" applyNumberFormat="1" applyFont="1" applyFill="1" applyBorder="1" applyAlignment="1">
      <alignment horizontal="center"/>
    </xf>
    <xf numFmtId="49" fontId="3" fillId="2" borderId="4" xfId="0" applyNumberFormat="1" applyFont="1" applyFill="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3" fillId="0" borderId="0" xfId="0" applyFont="1" applyBorder="1" applyAlignment="1">
      <alignment horizontal="center" wrapText="1"/>
    </xf>
    <xf numFmtId="0" fontId="2" fillId="0" borderId="1" xfId="0" applyFont="1" applyBorder="1" applyAlignment="1">
      <alignment horizontal="center"/>
    </xf>
    <xf numFmtId="0" fontId="2" fillId="0" borderId="1" xfId="0" applyFont="1" applyBorder="1" applyAlignment="1">
      <alignment horizontal="left" vertical="top" wrapText="1"/>
    </xf>
    <xf numFmtId="164" fontId="2" fillId="0" borderId="1" xfId="0" applyNumberFormat="1" applyFont="1" applyBorder="1" applyAlignment="1">
      <alignment horizontal="center" wrapText="1"/>
    </xf>
    <xf numFmtId="164" fontId="2" fillId="0" borderId="1" xfId="1" applyNumberFormat="1" applyFont="1" applyBorder="1" applyAlignment="1">
      <alignment horizont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tabSelected="1" topLeftCell="A19" workbookViewId="0">
      <selection activeCell="K10" sqref="K10"/>
    </sheetView>
  </sheetViews>
  <sheetFormatPr defaultRowHeight="14.4" x14ac:dyDescent="0.3"/>
  <cols>
    <col min="1" max="1" width="3.44140625" customWidth="1"/>
    <col min="4" max="4" width="1.6640625" customWidth="1"/>
    <col min="5" max="5" width="28.6640625" customWidth="1"/>
    <col min="6" max="8" width="6.6640625" style="1" customWidth="1"/>
    <col min="9" max="9" width="6.6640625" customWidth="1"/>
    <col min="10" max="10" width="10" bestFit="1" customWidth="1"/>
    <col min="11" max="11" width="10.6640625" style="11" customWidth="1"/>
    <col min="12" max="12" width="11.5546875" style="11" customWidth="1"/>
    <col min="13" max="13" width="9.44140625" style="11" customWidth="1"/>
  </cols>
  <sheetData>
    <row r="1" spans="1:14" ht="14.4" customHeight="1" x14ac:dyDescent="0.3">
      <c r="A1" s="26" t="s">
        <v>50</v>
      </c>
      <c r="B1" s="27"/>
      <c r="C1" s="27"/>
      <c r="D1" s="27"/>
      <c r="E1" s="27"/>
      <c r="F1" s="27"/>
      <c r="G1" s="27"/>
      <c r="H1" s="27"/>
      <c r="I1" s="27"/>
      <c r="J1" s="27"/>
      <c r="K1" s="27"/>
      <c r="L1" s="27"/>
      <c r="M1" s="28"/>
    </row>
    <row r="2" spans="1:14" x14ac:dyDescent="0.3">
      <c r="A2" s="6"/>
      <c r="B2" s="30" t="s">
        <v>0</v>
      </c>
      <c r="C2" s="30"/>
      <c r="D2" s="30"/>
      <c r="E2" s="30"/>
      <c r="F2" s="6" t="s">
        <v>10</v>
      </c>
      <c r="G2" s="6" t="s">
        <v>11</v>
      </c>
      <c r="H2" s="6" t="s">
        <v>12</v>
      </c>
      <c r="I2" s="6" t="s">
        <v>1</v>
      </c>
      <c r="J2" s="6" t="s">
        <v>22</v>
      </c>
      <c r="K2" s="12" t="s">
        <v>23</v>
      </c>
      <c r="L2" s="14" t="s">
        <v>32</v>
      </c>
      <c r="M2" s="2" t="s">
        <v>47</v>
      </c>
      <c r="N2" s="2" t="s">
        <v>49</v>
      </c>
    </row>
    <row r="3" spans="1:14" s="4" customFormat="1" x14ac:dyDescent="0.3">
      <c r="A3" s="3"/>
      <c r="B3" s="23" t="s">
        <v>13</v>
      </c>
      <c r="C3" s="24"/>
      <c r="D3" s="24"/>
      <c r="E3" s="25"/>
      <c r="F3" s="13" t="s">
        <v>14</v>
      </c>
      <c r="G3" s="13" t="s">
        <v>15</v>
      </c>
      <c r="H3" s="13" t="s">
        <v>16</v>
      </c>
      <c r="I3" s="13" t="s">
        <v>17</v>
      </c>
      <c r="J3" s="13" t="s">
        <v>18</v>
      </c>
      <c r="K3" s="13" t="s">
        <v>19</v>
      </c>
      <c r="L3" s="13" t="s">
        <v>20</v>
      </c>
      <c r="M3" s="13" t="s">
        <v>21</v>
      </c>
      <c r="N3" s="13" t="s">
        <v>24</v>
      </c>
    </row>
    <row r="4" spans="1:14" x14ac:dyDescent="0.3">
      <c r="A4" s="6">
        <v>1</v>
      </c>
      <c r="B4" s="22" t="s">
        <v>2</v>
      </c>
      <c r="C4" s="22"/>
      <c r="D4" s="22"/>
      <c r="E4" s="22"/>
      <c r="F4" s="6">
        <v>2624</v>
      </c>
      <c r="G4" s="6">
        <v>12096</v>
      </c>
      <c r="H4" s="6">
        <v>37837</v>
      </c>
      <c r="I4" s="2">
        <v>178725.31</v>
      </c>
      <c r="J4" s="2">
        <f>J5+J6+J7+J8+J9</f>
        <v>189906.58000000002</v>
      </c>
      <c r="K4" s="2">
        <v>174357</v>
      </c>
      <c r="L4" s="2">
        <v>140570.51999999999</v>
      </c>
      <c r="M4" s="2">
        <v>191206.48</v>
      </c>
      <c r="N4" s="2">
        <v>239600</v>
      </c>
    </row>
    <row r="5" spans="1:14" x14ac:dyDescent="0.3">
      <c r="A5" s="6"/>
      <c r="B5" s="22" t="s">
        <v>26</v>
      </c>
      <c r="C5" s="22"/>
      <c r="D5" s="22"/>
      <c r="E5" s="22"/>
      <c r="F5" s="6">
        <v>827</v>
      </c>
      <c r="G5" s="6">
        <v>3147</v>
      </c>
      <c r="H5" s="6">
        <v>11197</v>
      </c>
      <c r="I5" s="2">
        <v>48643.14</v>
      </c>
      <c r="J5" s="2">
        <v>51066.65</v>
      </c>
      <c r="K5" s="2">
        <v>50669.120000000003</v>
      </c>
      <c r="L5" s="2">
        <v>15248.49</v>
      </c>
      <c r="M5" s="2">
        <v>39214.39</v>
      </c>
      <c r="N5" s="2">
        <v>58500</v>
      </c>
    </row>
    <row r="6" spans="1:14" x14ac:dyDescent="0.3">
      <c r="A6" s="6"/>
      <c r="B6" s="22" t="s">
        <v>3</v>
      </c>
      <c r="C6" s="22"/>
      <c r="D6" s="22"/>
      <c r="E6" s="22"/>
      <c r="F6" s="6">
        <v>116</v>
      </c>
      <c r="G6" s="6">
        <v>336</v>
      </c>
      <c r="H6" s="6">
        <v>872</v>
      </c>
      <c r="I6" s="2">
        <v>4314.43</v>
      </c>
      <c r="J6" s="2">
        <v>4474.46</v>
      </c>
      <c r="K6" s="2">
        <v>4640.75</v>
      </c>
      <c r="L6" s="2">
        <v>2096.7399999999998</v>
      </c>
      <c r="M6" s="2">
        <v>4899.5600000000004</v>
      </c>
      <c r="N6" s="2">
        <v>6000</v>
      </c>
    </row>
    <row r="7" spans="1:14" x14ac:dyDescent="0.3">
      <c r="A7" s="6"/>
      <c r="B7" s="22" t="s">
        <v>27</v>
      </c>
      <c r="C7" s="22"/>
      <c r="D7" s="22"/>
      <c r="E7" s="22"/>
      <c r="F7" s="6">
        <v>1618</v>
      </c>
      <c r="G7" s="6">
        <v>8408</v>
      </c>
      <c r="H7" s="6">
        <v>24845</v>
      </c>
      <c r="I7" s="2">
        <v>117055.4</v>
      </c>
      <c r="J7" s="2">
        <v>127432.72</v>
      </c>
      <c r="K7" s="2">
        <v>113487.89</v>
      </c>
      <c r="L7" s="2">
        <v>117231.82</v>
      </c>
      <c r="M7" s="2">
        <v>141096.39000000001</v>
      </c>
      <c r="N7" s="2">
        <v>165000</v>
      </c>
    </row>
    <row r="8" spans="1:14" x14ac:dyDescent="0.3">
      <c r="A8" s="6"/>
      <c r="B8" s="22" t="s">
        <v>4</v>
      </c>
      <c r="C8" s="22"/>
      <c r="D8" s="22"/>
      <c r="E8" s="22"/>
      <c r="F8" s="6">
        <v>82</v>
      </c>
      <c r="G8" s="6">
        <v>242</v>
      </c>
      <c r="H8" s="6">
        <v>944</v>
      </c>
      <c r="I8" s="2">
        <v>8688.18</v>
      </c>
      <c r="J8" s="2">
        <v>6996.23</v>
      </c>
      <c r="K8" s="2">
        <v>5862.75</v>
      </c>
      <c r="L8" s="2">
        <v>5939</v>
      </c>
      <c r="M8" s="2">
        <v>6067.96</v>
      </c>
      <c r="N8" s="2">
        <v>10000</v>
      </c>
    </row>
    <row r="9" spans="1:14" x14ac:dyDescent="0.3">
      <c r="A9" s="6"/>
      <c r="B9" s="22" t="s">
        <v>28</v>
      </c>
      <c r="C9" s="22"/>
      <c r="D9" s="22"/>
      <c r="E9" s="22"/>
      <c r="F9" s="6">
        <v>-19</v>
      </c>
      <c r="G9" s="6">
        <v>-37</v>
      </c>
      <c r="H9" s="6">
        <v>-21</v>
      </c>
      <c r="I9" s="2">
        <v>24.16</v>
      </c>
      <c r="J9" s="2">
        <v>-63.48</v>
      </c>
      <c r="K9" s="2">
        <v>-303.92</v>
      </c>
      <c r="L9" s="2">
        <v>54.86</v>
      </c>
      <c r="M9" s="2">
        <v>-71.819999999999993</v>
      </c>
      <c r="N9" s="2">
        <v>100</v>
      </c>
    </row>
    <row r="10" spans="1:14" x14ac:dyDescent="0.3">
      <c r="A10" s="6">
        <v>2</v>
      </c>
      <c r="B10" s="22" t="s">
        <v>5</v>
      </c>
      <c r="C10" s="22"/>
      <c r="D10" s="22"/>
      <c r="E10" s="22"/>
      <c r="F10" s="6">
        <v>2537</v>
      </c>
      <c r="G10" s="6">
        <v>11154</v>
      </c>
      <c r="H10" s="6">
        <v>36293</v>
      </c>
      <c r="I10" s="2">
        <v>175834.22</v>
      </c>
      <c r="J10" s="2">
        <f>J11+J12+J13</f>
        <v>184780</v>
      </c>
      <c r="K10" s="2">
        <v>171319.21</v>
      </c>
      <c r="L10" s="2">
        <v>136567.51</v>
      </c>
      <c r="M10" s="2">
        <v>204606.34</v>
      </c>
      <c r="N10" s="2">
        <v>232000</v>
      </c>
    </row>
    <row r="11" spans="1:14" x14ac:dyDescent="0.3">
      <c r="A11" s="6"/>
      <c r="B11" s="22" t="s">
        <v>29</v>
      </c>
      <c r="C11" s="22"/>
      <c r="D11" s="22"/>
      <c r="E11" s="22"/>
      <c r="F11" s="6">
        <v>2233</v>
      </c>
      <c r="G11" s="6">
        <v>8234</v>
      </c>
      <c r="H11" s="6">
        <v>28703</v>
      </c>
      <c r="I11" s="2">
        <v>128496.51</v>
      </c>
      <c r="J11" s="2">
        <v>140200</v>
      </c>
      <c r="K11" s="2">
        <v>150211.21</v>
      </c>
      <c r="L11" s="2">
        <v>135844.51</v>
      </c>
      <c r="M11" s="2">
        <v>156506.34</v>
      </c>
      <c r="N11" s="2">
        <v>170000</v>
      </c>
    </row>
    <row r="12" spans="1:14" x14ac:dyDescent="0.3">
      <c r="A12" s="6"/>
      <c r="B12" s="22" t="s">
        <v>30</v>
      </c>
      <c r="C12" s="22"/>
      <c r="D12" s="22"/>
      <c r="E12" s="22"/>
      <c r="F12" s="6">
        <v>220</v>
      </c>
      <c r="G12" s="6">
        <v>1950</v>
      </c>
      <c r="H12" s="6">
        <v>2000</v>
      </c>
      <c r="I12" s="2">
        <v>1540</v>
      </c>
      <c r="J12" s="2">
        <v>300</v>
      </c>
      <c r="K12" s="2">
        <v>400</v>
      </c>
      <c r="L12" s="2">
        <v>200</v>
      </c>
      <c r="M12" s="2">
        <v>0</v>
      </c>
      <c r="N12" s="2">
        <v>2000</v>
      </c>
    </row>
    <row r="13" spans="1:14" x14ac:dyDescent="0.3">
      <c r="A13" s="6"/>
      <c r="B13" s="22" t="s">
        <v>31</v>
      </c>
      <c r="C13" s="22"/>
      <c r="D13" s="22"/>
      <c r="E13" s="22"/>
      <c r="F13" s="6">
        <v>84</v>
      </c>
      <c r="G13" s="6">
        <v>970</v>
      </c>
      <c r="H13" s="6">
        <v>5590</v>
      </c>
      <c r="I13" s="2">
        <v>45797.71</v>
      </c>
      <c r="J13" s="2">
        <v>44280</v>
      </c>
      <c r="K13" s="2" t="s">
        <v>34</v>
      </c>
      <c r="L13" s="2" t="s">
        <v>36</v>
      </c>
      <c r="M13" s="2">
        <v>48100</v>
      </c>
      <c r="N13" s="2">
        <v>60000</v>
      </c>
    </row>
    <row r="14" spans="1:14" x14ac:dyDescent="0.3">
      <c r="A14" s="6">
        <v>3</v>
      </c>
      <c r="B14" s="22" t="s">
        <v>6</v>
      </c>
      <c r="C14" s="22"/>
      <c r="D14" s="22"/>
      <c r="E14" s="22"/>
      <c r="F14" s="6">
        <v>87</v>
      </c>
      <c r="G14" s="6">
        <v>942</v>
      </c>
      <c r="H14" s="6">
        <v>1544</v>
      </c>
      <c r="I14" s="2">
        <v>2891.09</v>
      </c>
      <c r="J14" s="2">
        <v>5126.28</v>
      </c>
      <c r="K14" s="2">
        <v>3037.38</v>
      </c>
      <c r="L14" s="2">
        <v>4003.01</v>
      </c>
      <c r="M14" s="2">
        <v>-13399.86</v>
      </c>
      <c r="N14" s="2">
        <v>7600</v>
      </c>
    </row>
    <row r="15" spans="1:14" x14ac:dyDescent="0.3">
      <c r="A15" s="6">
        <v>4</v>
      </c>
      <c r="B15" s="22" t="s">
        <v>7</v>
      </c>
      <c r="C15" s="22"/>
      <c r="D15" s="22"/>
      <c r="E15" s="22"/>
      <c r="F15" s="6">
        <v>40</v>
      </c>
      <c r="G15" s="6">
        <v>171</v>
      </c>
      <c r="H15" s="6">
        <v>793</v>
      </c>
      <c r="I15" s="2">
        <v>-1225.48</v>
      </c>
      <c r="J15" s="2">
        <v>-1352.42</v>
      </c>
      <c r="K15" s="2">
        <v>-1447.77</v>
      </c>
      <c r="L15" s="2">
        <v>-1455.53</v>
      </c>
      <c r="M15" s="2">
        <v>-1624.72</v>
      </c>
      <c r="N15" s="2">
        <v>-2240</v>
      </c>
    </row>
    <row r="16" spans="1:14" x14ac:dyDescent="0.3">
      <c r="A16" s="6">
        <v>5</v>
      </c>
      <c r="B16" s="22" t="s">
        <v>8</v>
      </c>
      <c r="C16" s="22"/>
      <c r="D16" s="22"/>
      <c r="E16" s="22"/>
      <c r="F16" s="6">
        <v>127</v>
      </c>
      <c r="G16" s="6">
        <v>1113</v>
      </c>
      <c r="H16" s="6">
        <v>2337</v>
      </c>
      <c r="I16" s="2">
        <v>1665.61</v>
      </c>
      <c r="J16" s="2">
        <v>3773.86</v>
      </c>
      <c r="K16" s="2">
        <v>1589.61</v>
      </c>
      <c r="L16" s="2">
        <v>2547.48</v>
      </c>
      <c r="M16" s="2">
        <v>-15024.58</v>
      </c>
      <c r="N16" s="2">
        <v>5360</v>
      </c>
    </row>
    <row r="17" spans="1:14" x14ac:dyDescent="0.3">
      <c r="A17" s="6">
        <v>6</v>
      </c>
      <c r="B17" s="22" t="s">
        <v>35</v>
      </c>
      <c r="C17" s="22"/>
      <c r="D17" s="22"/>
      <c r="E17" s="22"/>
      <c r="F17" s="6">
        <v>6096</v>
      </c>
      <c r="G17" s="6">
        <v>16126</v>
      </c>
      <c r="H17" s="6">
        <v>37757</v>
      </c>
      <c r="I17" s="2">
        <v>271275.73</v>
      </c>
      <c r="J17" s="2">
        <v>351412</v>
      </c>
      <c r="K17" s="2">
        <v>397003</v>
      </c>
      <c r="L17" s="2">
        <v>426929.1</v>
      </c>
      <c r="M17" s="2">
        <v>544436.1</v>
      </c>
      <c r="N17" s="2">
        <v>681736.1</v>
      </c>
    </row>
    <row r="18" spans="1:14" x14ac:dyDescent="0.3">
      <c r="A18" s="6"/>
      <c r="B18" s="22" t="s">
        <v>33</v>
      </c>
      <c r="C18" s="22"/>
      <c r="D18" s="22"/>
      <c r="E18" s="22"/>
      <c r="F18" s="6">
        <v>0</v>
      </c>
      <c r="G18" s="6">
        <v>0</v>
      </c>
      <c r="H18" s="6">
        <v>10390</v>
      </c>
      <c r="I18" s="2">
        <v>53449.91</v>
      </c>
      <c r="J18" s="2">
        <v>53449.91</v>
      </c>
      <c r="K18" s="2">
        <v>53449.91</v>
      </c>
      <c r="L18" s="2">
        <v>53449.91</v>
      </c>
      <c r="M18" s="2">
        <v>53449.91</v>
      </c>
      <c r="N18" s="2">
        <v>55449.91</v>
      </c>
    </row>
    <row r="19" spans="1:14" x14ac:dyDescent="0.3">
      <c r="A19" s="6"/>
      <c r="B19" s="22" t="s">
        <v>44</v>
      </c>
      <c r="C19" s="22"/>
      <c r="D19" s="22"/>
      <c r="E19" s="22"/>
      <c r="F19" s="6">
        <v>6096</v>
      </c>
      <c r="G19" s="6">
        <v>16126</v>
      </c>
      <c r="H19" s="6">
        <v>48147</v>
      </c>
      <c r="I19" s="2">
        <v>324725.64</v>
      </c>
      <c r="J19" s="2">
        <f t="shared" ref="J19:K19" si="0">J17+J18</f>
        <v>404861.91000000003</v>
      </c>
      <c r="K19" s="2">
        <f t="shared" si="0"/>
        <v>450452.91000000003</v>
      </c>
      <c r="L19" s="2">
        <v>480379.01</v>
      </c>
      <c r="M19" s="2">
        <v>597886.01</v>
      </c>
      <c r="N19" s="2">
        <v>737186.01</v>
      </c>
    </row>
    <row r="20" spans="1:14" s="1" customFormat="1" x14ac:dyDescent="0.3">
      <c r="A20" s="6">
        <v>7</v>
      </c>
      <c r="B20" s="21" t="s">
        <v>45</v>
      </c>
      <c r="C20" s="21"/>
      <c r="D20" s="21"/>
      <c r="E20" s="21"/>
      <c r="F20" s="32">
        <v>2.1</v>
      </c>
      <c r="G20" s="32">
        <v>6.9</v>
      </c>
      <c r="H20" s="32">
        <v>4.9000000000000004</v>
      </c>
      <c r="I20" s="5">
        <f>100*I16/I19</f>
        <v>0.51292839087175246</v>
      </c>
      <c r="J20" s="33">
        <f>100*J16/J19</f>
        <v>0.93213510749875184</v>
      </c>
      <c r="K20" s="5">
        <f>100*K16/K19</f>
        <v>0.35289149314186913</v>
      </c>
      <c r="L20" s="5">
        <f>100*L16/L19</f>
        <v>0.53030626796120839</v>
      </c>
      <c r="M20" s="5">
        <v>-2.5099999999999998</v>
      </c>
      <c r="N20" s="5">
        <v>0.73</v>
      </c>
    </row>
    <row r="21" spans="1:14" x14ac:dyDescent="0.3">
      <c r="A21" s="6">
        <v>8</v>
      </c>
      <c r="B21" s="31" t="s">
        <v>40</v>
      </c>
      <c r="C21" s="31"/>
      <c r="D21" s="31"/>
      <c r="E21" s="31"/>
      <c r="F21" s="7"/>
      <c r="G21" s="7"/>
      <c r="H21" s="7"/>
      <c r="I21" s="5"/>
      <c r="J21" s="2">
        <v>46718.23</v>
      </c>
      <c r="K21" s="2">
        <v>49187.89</v>
      </c>
      <c r="L21" s="2">
        <v>48434.96</v>
      </c>
      <c r="M21" s="2">
        <v>51935.06</v>
      </c>
      <c r="N21" s="2">
        <v>58000</v>
      </c>
    </row>
    <row r="22" spans="1:14" x14ac:dyDescent="0.3">
      <c r="A22" s="6" t="s">
        <v>43</v>
      </c>
      <c r="B22" s="22" t="s">
        <v>38</v>
      </c>
      <c r="C22" s="22"/>
      <c r="D22" s="22"/>
      <c r="E22" s="22"/>
      <c r="F22" s="9"/>
      <c r="G22" s="9"/>
      <c r="H22" s="9"/>
      <c r="I22" s="6"/>
      <c r="J22" s="5">
        <v>3.2</v>
      </c>
      <c r="K22" s="5">
        <v>5.3</v>
      </c>
      <c r="L22" s="5" t="s">
        <v>42</v>
      </c>
      <c r="M22" s="5">
        <v>7.2</v>
      </c>
      <c r="N22" s="5">
        <v>11.7</v>
      </c>
    </row>
    <row r="23" spans="1:14" x14ac:dyDescent="0.3">
      <c r="A23" s="6">
        <v>9</v>
      </c>
      <c r="B23" s="21" t="s">
        <v>39</v>
      </c>
      <c r="C23" s="21"/>
      <c r="D23" s="21"/>
      <c r="E23" s="21"/>
      <c r="F23" s="10"/>
      <c r="G23" s="8"/>
      <c r="H23" s="8"/>
      <c r="I23" s="8"/>
      <c r="J23" s="2">
        <v>133376.66</v>
      </c>
      <c r="K23" s="2">
        <v>148064.49</v>
      </c>
      <c r="L23" s="2">
        <v>155181.03</v>
      </c>
      <c r="M23" s="2">
        <v>190267</v>
      </c>
      <c r="N23" s="2">
        <v>245800</v>
      </c>
    </row>
    <row r="24" spans="1:14" x14ac:dyDescent="0.3">
      <c r="A24" s="6" t="s">
        <v>37</v>
      </c>
      <c r="B24" s="22" t="s">
        <v>41</v>
      </c>
      <c r="C24" s="22"/>
      <c r="D24" s="22"/>
      <c r="E24" s="22"/>
      <c r="F24" s="10"/>
      <c r="G24" s="8"/>
      <c r="H24" s="8"/>
      <c r="I24" s="8"/>
      <c r="J24" s="5">
        <v>30.8</v>
      </c>
      <c r="K24" s="5">
        <v>11</v>
      </c>
      <c r="L24" s="5">
        <v>4.8</v>
      </c>
      <c r="M24" s="5">
        <v>22.6</v>
      </c>
      <c r="N24" s="5">
        <v>29.2</v>
      </c>
    </row>
    <row r="25" spans="1:14" x14ac:dyDescent="0.3">
      <c r="A25" s="15"/>
      <c r="B25" s="16" t="s">
        <v>9</v>
      </c>
      <c r="C25" s="16"/>
      <c r="D25" s="16"/>
      <c r="E25" s="19"/>
      <c r="F25" s="19"/>
      <c r="G25" s="19"/>
      <c r="H25" s="19"/>
      <c r="I25" s="19"/>
      <c r="J25" s="19"/>
      <c r="K25" s="19"/>
      <c r="L25" s="19"/>
      <c r="M25" s="19"/>
    </row>
    <row r="26" spans="1:14" x14ac:dyDescent="0.3">
      <c r="A26" s="17"/>
      <c r="B26" s="16" t="s">
        <v>25</v>
      </c>
      <c r="C26" s="16"/>
      <c r="D26" s="16"/>
      <c r="E26" s="16"/>
      <c r="F26" s="16"/>
      <c r="G26" s="17"/>
      <c r="H26" s="17"/>
      <c r="I26" s="17"/>
      <c r="J26" s="17"/>
      <c r="K26" s="18"/>
      <c r="L26" s="18"/>
      <c r="M26" s="18"/>
    </row>
    <row r="27" spans="1:14" x14ac:dyDescent="0.3">
      <c r="A27" s="17"/>
      <c r="B27" s="16" t="s">
        <v>46</v>
      </c>
      <c r="C27" s="16"/>
      <c r="D27" s="16"/>
      <c r="E27" s="16"/>
      <c r="F27" s="17"/>
      <c r="G27" s="20"/>
      <c r="H27" s="20"/>
      <c r="I27" s="20"/>
      <c r="J27" s="20"/>
      <c r="K27" s="20"/>
      <c r="L27" s="20"/>
      <c r="M27" s="20"/>
    </row>
    <row r="28" spans="1:14" x14ac:dyDescent="0.3">
      <c r="A28" s="17"/>
      <c r="B28" s="29" t="s">
        <v>48</v>
      </c>
      <c r="C28" s="29"/>
      <c r="D28" s="29"/>
      <c r="E28" s="29"/>
      <c r="F28" s="29"/>
      <c r="G28" s="29"/>
      <c r="H28" s="29"/>
      <c r="I28" s="29"/>
      <c r="J28" s="29"/>
      <c r="K28" s="29"/>
      <c r="L28" s="29"/>
      <c r="M28" s="29"/>
    </row>
    <row r="29" spans="1:14" x14ac:dyDescent="0.3">
      <c r="B29" s="29"/>
      <c r="C29" s="29"/>
      <c r="D29" s="29"/>
      <c r="E29" s="29"/>
      <c r="F29" s="29"/>
      <c r="G29" s="29"/>
      <c r="H29" s="29"/>
      <c r="I29" s="29"/>
      <c r="J29" s="29"/>
      <c r="K29" s="29"/>
      <c r="L29" s="29"/>
      <c r="M29" s="29"/>
    </row>
    <row r="30" spans="1:14" ht="21.75" customHeight="1" x14ac:dyDescent="0.3">
      <c r="B30" s="29"/>
      <c r="C30" s="29"/>
      <c r="D30" s="29"/>
      <c r="E30" s="29"/>
      <c r="F30" s="29"/>
      <c r="G30" s="29"/>
      <c r="H30" s="29"/>
      <c r="I30" s="29"/>
      <c r="J30" s="29"/>
      <c r="K30" s="29"/>
      <c r="L30" s="29"/>
      <c r="M30" s="29"/>
    </row>
  </sheetData>
  <mergeCells count="25">
    <mergeCell ref="B3:E3"/>
    <mergeCell ref="A1:M1"/>
    <mergeCell ref="B28:M30"/>
    <mergeCell ref="B22:E22"/>
    <mergeCell ref="B11:E11"/>
    <mergeCell ref="B12:E12"/>
    <mergeCell ref="B13:E13"/>
    <mergeCell ref="B4:E4"/>
    <mergeCell ref="B5:E5"/>
    <mergeCell ref="B10:E10"/>
    <mergeCell ref="B2:E2"/>
    <mergeCell ref="B18:E18"/>
    <mergeCell ref="B19:E19"/>
    <mergeCell ref="B6:E6"/>
    <mergeCell ref="B20:E20"/>
    <mergeCell ref="B21:E21"/>
    <mergeCell ref="B23:E23"/>
    <mergeCell ref="B24:E24"/>
    <mergeCell ref="B17:E17"/>
    <mergeCell ref="B16:E16"/>
    <mergeCell ref="B7:E7"/>
    <mergeCell ref="B8:E8"/>
    <mergeCell ref="B9:E9"/>
    <mergeCell ref="B14:E14"/>
    <mergeCell ref="B15:E15"/>
  </mergeCells>
  <pageMargins left="0.70866141732283472" right="0.70866141732283472" top="0.74803149606299213" bottom="0.74803149606299213" header="0.31496062992125984" footer="0.31496062992125984"/>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 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Shreya</cp:lastModifiedBy>
  <cp:lastPrinted>2019-06-19T11:56:36Z</cp:lastPrinted>
  <dcterms:created xsi:type="dcterms:W3CDTF">2019-06-19T11:04:20Z</dcterms:created>
  <dcterms:modified xsi:type="dcterms:W3CDTF">2023-01-25T05:19:17Z</dcterms:modified>
</cp:coreProperties>
</file>