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20835" windowHeight="94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9" i="1"/>
  <c r="E39"/>
  <c r="D39"/>
  <c r="C39"/>
  <c r="F37"/>
  <c r="E37"/>
  <c r="D37"/>
  <c r="C37"/>
  <c r="F35"/>
  <c r="E35"/>
  <c r="D35"/>
  <c r="C35"/>
  <c r="F33"/>
  <c r="E33"/>
  <c r="D33"/>
  <c r="C33"/>
  <c r="F30"/>
  <c r="E30"/>
  <c r="D30"/>
  <c r="C30"/>
  <c r="F28"/>
  <c r="F32" s="1"/>
  <c r="F34" s="1"/>
  <c r="E28"/>
  <c r="E32" s="1"/>
  <c r="E34" s="1"/>
  <c r="D28"/>
  <c r="D32" s="1"/>
  <c r="D34" s="1"/>
  <c r="C28"/>
  <c r="C32" s="1"/>
  <c r="C34" s="1"/>
  <c r="F22"/>
  <c r="E22"/>
  <c r="D22"/>
  <c r="C22"/>
  <c r="F18"/>
  <c r="F27" s="1"/>
  <c r="F36" s="1"/>
  <c r="F38" s="1"/>
  <c r="E18"/>
  <c r="E27" s="1"/>
  <c r="E36" s="1"/>
  <c r="E38" s="1"/>
  <c r="D18"/>
  <c r="D27" s="1"/>
  <c r="D36" s="1"/>
  <c r="D38" s="1"/>
  <c r="C18"/>
  <c r="C27" s="1"/>
  <c r="C36" s="1"/>
  <c r="C38" s="1"/>
  <c r="F11"/>
  <c r="E11"/>
  <c r="D11"/>
  <c r="C11"/>
  <c r="F7"/>
  <c r="F16" s="1"/>
  <c r="E7"/>
  <c r="E16" s="1"/>
  <c r="D7"/>
  <c r="D16" s="1"/>
  <c r="C7"/>
  <c r="C16" s="1"/>
</calcChain>
</file>

<file path=xl/sharedStrings.xml><?xml version="1.0" encoding="utf-8"?>
<sst xmlns="http://schemas.openxmlformats.org/spreadsheetml/2006/main" count="36" uniqueCount="32">
  <si>
    <t>Budget at a Glance</t>
  </si>
  <si>
    <t>(In Rs. Crores)</t>
  </si>
  <si>
    <t>2016-2016</t>
  </si>
  <si>
    <t>2016-2017</t>
  </si>
  <si>
    <t>2017-2018</t>
  </si>
  <si>
    <t>Actuals</t>
  </si>
  <si>
    <t>Budget</t>
  </si>
  <si>
    <t>Revised</t>
  </si>
  <si>
    <t>Estimates</t>
  </si>
  <si>
    <t>1. Revenue Receipts</t>
  </si>
  <si>
    <t>2. Tax Revenue (Net to Centre)</t>
  </si>
  <si>
    <t>3. Non Tax Revenue</t>
  </si>
  <si>
    <r>
      <t>4. Capital Receipts</t>
    </r>
    <r>
      <rPr>
        <b/>
        <vertAlign val="superscript"/>
        <sz val="11"/>
        <color theme="1"/>
        <rFont val="Calibri"/>
        <family val="2"/>
        <scheme val="minor"/>
      </rPr>
      <t xml:space="preserve"> 1</t>
    </r>
  </si>
  <si>
    <t>5. Recoveries of Loans</t>
  </si>
  <si>
    <t>6. Other Receipts</t>
  </si>
  <si>
    <t>7. Borrowings and Other Liabilities*</t>
  </si>
  <si>
    <t>8. Total Receipts (1+4)</t>
  </si>
  <si>
    <t>9. Scheme Expenditure</t>
  </si>
  <si>
    <t>10. On Revenue Account</t>
  </si>
  <si>
    <t>11. On Capital Account</t>
  </si>
  <si>
    <t>12. Expenditure on Other than Schemes (13+15)</t>
  </si>
  <si>
    <t>13. On Revenue Account</t>
  </si>
  <si>
    <t>14. Of which, Interest Payments</t>
  </si>
  <si>
    <t>15. On Capital Account</t>
  </si>
  <si>
    <t>16. Total Expenditure (9+12)</t>
  </si>
  <si>
    <t>17. On Revenue Account</t>
  </si>
  <si>
    <t>18. Of which, Grants-in-Aid for Creation of Capital Assets</t>
  </si>
  <si>
    <t>19. On Capital Account</t>
  </si>
  <si>
    <t>20. Revenue Deficit (17-1)</t>
  </si>
  <si>
    <t>21. Effective Revenue Deficit (20-18)</t>
  </si>
  <si>
    <t>22. Fiscal Deficit [16-(1+5+6)]</t>
  </si>
  <si>
    <t>23. Primary Deficit (22-14)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</si>
</sst>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workbookViewId="0">
      <selection activeCell="B9" sqref="B9"/>
    </sheetView>
  </sheetViews>
  <sheetFormatPr defaultRowHeight="15"/>
  <cols>
    <col min="1" max="1" width="5.28515625" customWidth="1"/>
    <col min="2" max="2" width="49" bestFit="1" customWidth="1"/>
    <col min="3" max="3" width="10.140625" customWidth="1"/>
    <col min="4" max="4" width="10.28515625" customWidth="1"/>
    <col min="5" max="5" width="9.85546875" customWidth="1"/>
    <col min="6" max="6" width="10.5703125" customWidth="1"/>
  </cols>
  <sheetData>
    <row r="1" spans="1:6">
      <c r="B1" s="1" t="s">
        <v>0</v>
      </c>
      <c r="C1" s="1"/>
      <c r="D1" s="1"/>
      <c r="E1" s="1"/>
      <c r="F1" s="1"/>
    </row>
    <row r="2" spans="1:6">
      <c r="F2" s="2" t="s">
        <v>1</v>
      </c>
    </row>
    <row r="3" spans="1:6">
      <c r="C3" t="s">
        <v>2</v>
      </c>
      <c r="D3" t="s">
        <v>3</v>
      </c>
      <c r="E3" t="s">
        <v>3</v>
      </c>
      <c r="F3" t="s">
        <v>4</v>
      </c>
    </row>
    <row r="4" spans="1:6">
      <c r="C4" t="s">
        <v>5</v>
      </c>
      <c r="D4" t="s">
        <v>6</v>
      </c>
      <c r="E4" t="s">
        <v>7</v>
      </c>
      <c r="F4" t="s">
        <v>6</v>
      </c>
    </row>
    <row r="5" spans="1:6">
      <c r="D5" t="s">
        <v>8</v>
      </c>
      <c r="E5" t="s">
        <v>8</v>
      </c>
      <c r="F5" t="s">
        <v>8</v>
      </c>
    </row>
    <row r="7" spans="1:6">
      <c r="A7" s="3" t="s">
        <v>9</v>
      </c>
      <c r="C7" s="3">
        <f t="shared" ref="C7:F7" si="0">C8+C9</f>
        <v>1195025</v>
      </c>
      <c r="D7" s="3">
        <f t="shared" si="0"/>
        <v>1377022</v>
      </c>
      <c r="E7" s="3">
        <f t="shared" si="0"/>
        <v>1423562</v>
      </c>
      <c r="F7" s="3">
        <f t="shared" si="0"/>
        <v>1515771</v>
      </c>
    </row>
    <row r="8" spans="1:6">
      <c r="B8" t="s">
        <v>10</v>
      </c>
      <c r="C8">
        <v>943765</v>
      </c>
      <c r="D8">
        <v>1054101</v>
      </c>
      <c r="E8">
        <v>1088792</v>
      </c>
      <c r="F8">
        <v>1227014</v>
      </c>
    </row>
    <row r="9" spans="1:6">
      <c r="B9" t="s">
        <v>11</v>
      </c>
      <c r="C9">
        <v>251260</v>
      </c>
      <c r="D9">
        <v>322921</v>
      </c>
      <c r="E9">
        <v>334770</v>
      </c>
      <c r="F9">
        <v>288757</v>
      </c>
    </row>
    <row r="11" spans="1:6" s="3" customFormat="1">
      <c r="A11" s="3" t="s">
        <v>12</v>
      </c>
      <c r="C11" s="3">
        <f t="shared" ref="C11:F11" si="1">C12+C13+C14</f>
        <v>595758</v>
      </c>
      <c r="D11" s="3">
        <f t="shared" si="1"/>
        <v>601038</v>
      </c>
      <c r="E11" s="3">
        <f t="shared" si="1"/>
        <v>590845</v>
      </c>
      <c r="F11" s="3">
        <f t="shared" si="1"/>
        <v>630964</v>
      </c>
    </row>
    <row r="12" spans="1:6">
      <c r="B12" t="s">
        <v>13</v>
      </c>
      <c r="C12">
        <v>20835</v>
      </c>
      <c r="D12">
        <v>10634</v>
      </c>
      <c r="E12">
        <v>11071</v>
      </c>
      <c r="F12">
        <v>11932</v>
      </c>
    </row>
    <row r="13" spans="1:6">
      <c r="B13" t="s">
        <v>14</v>
      </c>
      <c r="C13">
        <v>42132</v>
      </c>
      <c r="D13">
        <v>56500</v>
      </c>
      <c r="E13">
        <v>45500</v>
      </c>
      <c r="F13">
        <v>72500</v>
      </c>
    </row>
    <row r="14" spans="1:6">
      <c r="B14" t="s">
        <v>15</v>
      </c>
      <c r="C14">
        <v>532791</v>
      </c>
      <c r="D14">
        <v>533904</v>
      </c>
      <c r="E14">
        <v>534274</v>
      </c>
      <c r="F14">
        <v>546532</v>
      </c>
    </row>
    <row r="16" spans="1:6" s="3" customFormat="1">
      <c r="A16" s="3" t="s">
        <v>16</v>
      </c>
      <c r="C16" s="3">
        <f>C7+C11</f>
        <v>1790783</v>
      </c>
      <c r="D16" s="3">
        <f t="shared" ref="D16:F16" si="2">D7+D11</f>
        <v>1978060</v>
      </c>
      <c r="E16" s="3">
        <f t="shared" si="2"/>
        <v>2014407</v>
      </c>
      <c r="F16" s="3">
        <f t="shared" si="2"/>
        <v>2146735</v>
      </c>
    </row>
    <row r="17" spans="1:6" s="3" customFormat="1"/>
    <row r="18" spans="1:6" s="3" customFormat="1">
      <c r="A18" s="3" t="s">
        <v>17</v>
      </c>
      <c r="C18" s="3">
        <f>C19+C20</f>
        <v>725114</v>
      </c>
      <c r="D18" s="3">
        <f t="shared" ref="D18:F18" si="3">D19+D20</f>
        <v>801966</v>
      </c>
      <c r="E18" s="3">
        <f t="shared" si="3"/>
        <v>869847</v>
      </c>
      <c r="F18" s="3">
        <f t="shared" si="3"/>
        <v>945078</v>
      </c>
    </row>
    <row r="19" spans="1:6">
      <c r="B19" t="s">
        <v>18</v>
      </c>
      <c r="C19">
        <v>545619</v>
      </c>
      <c r="D19">
        <v>601900</v>
      </c>
      <c r="E19">
        <v>631511</v>
      </c>
      <c r="F19">
        <v>674057</v>
      </c>
    </row>
    <row r="20" spans="1:6">
      <c r="B20" t="s">
        <v>19</v>
      </c>
      <c r="C20">
        <v>179495</v>
      </c>
      <c r="D20">
        <v>200066</v>
      </c>
      <c r="E20">
        <v>238336</v>
      </c>
      <c r="F20">
        <v>271021</v>
      </c>
    </row>
    <row r="22" spans="1:6" s="3" customFormat="1">
      <c r="A22" s="3" t="s">
        <v>20</v>
      </c>
      <c r="C22" s="3">
        <f t="shared" ref="C22:F22" si="4">C23+C25</f>
        <v>1065669</v>
      </c>
      <c r="D22" s="3">
        <f t="shared" si="4"/>
        <v>1176094</v>
      </c>
      <c r="E22" s="3">
        <f t="shared" si="4"/>
        <v>1144560</v>
      </c>
      <c r="F22" s="3">
        <f t="shared" si="4"/>
        <v>1201657</v>
      </c>
    </row>
    <row r="23" spans="1:6">
      <c r="B23" t="s">
        <v>21</v>
      </c>
      <c r="C23">
        <v>992142</v>
      </c>
      <c r="D23">
        <v>1129137</v>
      </c>
      <c r="E23">
        <v>1103049</v>
      </c>
      <c r="F23">
        <v>1162877</v>
      </c>
    </row>
    <row r="24" spans="1:6">
      <c r="B24" t="s">
        <v>22</v>
      </c>
      <c r="C24">
        <v>441659</v>
      </c>
      <c r="D24">
        <v>492670</v>
      </c>
      <c r="E24">
        <v>483069</v>
      </c>
      <c r="F24">
        <v>523078</v>
      </c>
    </row>
    <row r="25" spans="1:6">
      <c r="B25" t="s">
        <v>23</v>
      </c>
      <c r="C25">
        <v>73527</v>
      </c>
      <c r="D25">
        <v>46957</v>
      </c>
      <c r="E25">
        <v>41511</v>
      </c>
      <c r="F25">
        <v>38780</v>
      </c>
    </row>
    <row r="27" spans="1:6" s="3" customFormat="1">
      <c r="A27" s="3" t="s">
        <v>24</v>
      </c>
      <c r="C27" s="3">
        <f t="shared" ref="C27:F28" si="5">C18+C22</f>
        <v>1790783</v>
      </c>
      <c r="D27" s="3">
        <f t="shared" si="5"/>
        <v>1978060</v>
      </c>
      <c r="E27" s="3">
        <f t="shared" si="5"/>
        <v>2014407</v>
      </c>
      <c r="F27" s="3">
        <f t="shared" si="5"/>
        <v>2146735</v>
      </c>
    </row>
    <row r="28" spans="1:6">
      <c r="B28" t="s">
        <v>25</v>
      </c>
      <c r="C28" s="4">
        <f>C19+C23</f>
        <v>1537761</v>
      </c>
      <c r="D28" s="4">
        <f t="shared" si="5"/>
        <v>1731037</v>
      </c>
      <c r="E28" s="4">
        <f t="shared" si="5"/>
        <v>1734560</v>
      </c>
      <c r="F28" s="4">
        <f t="shared" si="5"/>
        <v>1836934</v>
      </c>
    </row>
    <row r="29" spans="1:6" s="5" customFormat="1">
      <c r="B29" s="6" t="s">
        <v>26</v>
      </c>
      <c r="C29" s="5">
        <v>131754</v>
      </c>
      <c r="D29" s="5">
        <v>166840</v>
      </c>
      <c r="E29" s="5">
        <v>171472</v>
      </c>
      <c r="F29" s="5">
        <v>195350</v>
      </c>
    </row>
    <row r="30" spans="1:6">
      <c r="B30" t="s">
        <v>27</v>
      </c>
      <c r="C30">
        <f t="shared" ref="C30:F30" si="6">C20+C25</f>
        <v>253022</v>
      </c>
      <c r="D30">
        <f t="shared" si="6"/>
        <v>247023</v>
      </c>
      <c r="E30">
        <f t="shared" si="6"/>
        <v>279847</v>
      </c>
      <c r="F30">
        <f t="shared" si="6"/>
        <v>309801</v>
      </c>
    </row>
    <row r="32" spans="1:6" s="3" customFormat="1">
      <c r="A32" s="3" t="s">
        <v>28</v>
      </c>
      <c r="C32" s="3">
        <f t="shared" ref="C32:F32" si="7">C28-C7</f>
        <v>342736</v>
      </c>
      <c r="D32" s="3">
        <f t="shared" si="7"/>
        <v>354015</v>
      </c>
      <c r="E32" s="3">
        <f t="shared" si="7"/>
        <v>310998</v>
      </c>
      <c r="F32" s="3">
        <f t="shared" si="7"/>
        <v>321163</v>
      </c>
    </row>
    <row r="33" spans="1:6" s="3" customFormat="1">
      <c r="C33" s="7" t="str">
        <f>"(2.5)"</f>
        <v>(2.5)</v>
      </c>
      <c r="D33" s="7" t="str">
        <f>"(2.3)"</f>
        <v>(2.3)</v>
      </c>
      <c r="E33" s="7" t="str">
        <f>"(2.1)"</f>
        <v>(2.1)</v>
      </c>
      <c r="F33" s="7" t="str">
        <f>"(1.9)"</f>
        <v>(1.9)</v>
      </c>
    </row>
    <row r="34" spans="1:6" s="3" customFormat="1">
      <c r="A34" s="3" t="s">
        <v>29</v>
      </c>
      <c r="C34" s="3">
        <f t="shared" ref="C34:F34" si="8">C32-C29</f>
        <v>210982</v>
      </c>
      <c r="D34" s="3">
        <f t="shared" si="8"/>
        <v>187175</v>
      </c>
      <c r="E34" s="3">
        <f t="shared" si="8"/>
        <v>139526</v>
      </c>
      <c r="F34" s="3">
        <f t="shared" si="8"/>
        <v>125813</v>
      </c>
    </row>
    <row r="35" spans="1:6">
      <c r="C35" s="7" t="str">
        <f>"(1.6)"</f>
        <v>(1.6)</v>
      </c>
      <c r="D35" s="7" t="str">
        <f>"(1.2)"</f>
        <v>(1.2)</v>
      </c>
      <c r="E35" s="7" t="str">
        <f>"(0.9)"</f>
        <v>(0.9)</v>
      </c>
      <c r="F35" s="7" t="str">
        <f>"(0.7)"</f>
        <v>(0.7)</v>
      </c>
    </row>
    <row r="36" spans="1:6" s="3" customFormat="1">
      <c r="A36" s="3" t="s">
        <v>30</v>
      </c>
      <c r="C36" s="3">
        <f t="shared" ref="C36:F36" si="9">C27-(C7+C12+C13)</f>
        <v>532791</v>
      </c>
      <c r="D36" s="3">
        <f t="shared" si="9"/>
        <v>533904</v>
      </c>
      <c r="E36" s="3">
        <f t="shared" si="9"/>
        <v>534274</v>
      </c>
      <c r="F36" s="3">
        <f t="shared" si="9"/>
        <v>546532</v>
      </c>
    </row>
    <row r="37" spans="1:6">
      <c r="C37" s="7" t="str">
        <f>"(3.9)"</f>
        <v>(3.9)</v>
      </c>
      <c r="D37" s="7" t="str">
        <f>"(3.5)"</f>
        <v>(3.5)</v>
      </c>
      <c r="E37" s="7" t="str">
        <f>"(3.2)"</f>
        <v>(3.2)</v>
      </c>
      <c r="F37" s="7" t="str">
        <f>"(3.2)"</f>
        <v>(3.2)</v>
      </c>
    </row>
    <row r="38" spans="1:6" s="3" customFormat="1">
      <c r="A38" s="3" t="s">
        <v>31</v>
      </c>
      <c r="C38" s="3">
        <f>C36-C24</f>
        <v>91132</v>
      </c>
      <c r="D38" s="3">
        <f t="shared" ref="D38:F38" si="10">D36-D24</f>
        <v>41234</v>
      </c>
      <c r="E38" s="3">
        <f t="shared" si="10"/>
        <v>51205</v>
      </c>
      <c r="F38" s="3">
        <f t="shared" si="10"/>
        <v>23454</v>
      </c>
    </row>
    <row r="39" spans="1:6">
      <c r="C39" s="7" t="str">
        <f>"(0.7)"</f>
        <v>(0.7)</v>
      </c>
      <c r="D39" s="7" t="str">
        <f>"(0.3)"</f>
        <v>(0.3)</v>
      </c>
      <c r="E39" s="7" t="str">
        <f>"(0.3)"</f>
        <v>(0.3)</v>
      </c>
      <c r="F39" s="7" t="str">
        <f>"(0.1)"</f>
        <v>(0.1)</v>
      </c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Hcl</dc:creator>
  <cp:lastModifiedBy>Hcl</cp:lastModifiedBy>
  <dcterms:created xsi:type="dcterms:W3CDTF">2017-02-01T11:21:52Z</dcterms:created>
  <dcterms:modified xsi:type="dcterms:W3CDTF">2017-02-01T11:23:34Z</dcterms:modified>
</cp:coreProperties>
</file>